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ynthèses pour publication\"/>
    </mc:Choice>
  </mc:AlternateContent>
  <xr:revisionPtr revIDLastSave="0" documentId="13_ncr:1_{66D4F1AD-5A6C-40E1-8EB1-C8782AF0D206}" xr6:coauthVersionLast="36" xr6:coauthVersionMax="47" xr10:uidLastSave="{00000000-0000-0000-0000-000000000000}"/>
  <bookViews>
    <workbookView xWindow="3555" yWindow="2460" windowWidth="21600" windowHeight="1129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43" i="15" s="1"/>
  <c r="H63" i="18"/>
  <c r="H48" i="18"/>
  <c r="H42" i="18"/>
  <c r="H31" i="18"/>
  <c r="H14" i="18"/>
  <c r="H19" i="18" s="1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T26" i="29"/>
  <c r="T9" i="23" s="1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3" i="18" s="1"/>
  <c r="F31" i="18"/>
  <c r="F42" i="18"/>
  <c r="F48" i="18"/>
  <c r="F63" i="18"/>
  <c r="A1" i="17"/>
  <c r="A3" i="17"/>
  <c r="F14" i="17"/>
  <c r="F19" i="17" s="1"/>
  <c r="F34" i="17"/>
  <c r="F44" i="17"/>
  <c r="F49" i="17"/>
  <c r="F63" i="17"/>
  <c r="A1" i="16"/>
  <c r="A3" i="16"/>
  <c r="F16" i="16"/>
  <c r="F21" i="16"/>
  <c r="F25" i="16"/>
  <c r="F35" i="16"/>
  <c r="F45" i="16"/>
  <c r="F44" i="16"/>
  <c r="A1" i="15"/>
  <c r="A3" i="15"/>
  <c r="F14" i="15"/>
  <c r="F29" i="15"/>
  <c r="F35" i="15"/>
  <c r="F39" i="15"/>
  <c r="F49" i="15"/>
  <c r="F47" i="15" s="1"/>
  <c r="F59" i="15"/>
  <c r="A1" i="14"/>
  <c r="H51" i="18" l="1"/>
  <c r="F51" i="18"/>
  <c r="H33" i="18"/>
  <c r="H55" i="18" s="1"/>
  <c r="H65" i="18" s="1"/>
  <c r="F52" i="17"/>
  <c r="F36" i="17"/>
  <c r="F33" i="16"/>
  <c r="H33" i="16"/>
  <c r="H10" i="16"/>
  <c r="F10" i="16"/>
  <c r="F43" i="15"/>
  <c r="F10" i="15"/>
  <c r="F66" i="15" s="1"/>
  <c r="H10" i="15"/>
  <c r="H66" i="15" s="1"/>
  <c r="Q9" i="23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4" i="17"/>
  <c r="H53" i="18"/>
  <c r="F54" i="17"/>
  <c r="F53" i="18"/>
  <c r="F55" i="18"/>
  <c r="F65" i="18" s="1"/>
  <c r="K10" i="23"/>
  <c r="N10" i="23"/>
  <c r="Q10" i="23"/>
  <c r="F38" i="17"/>
  <c r="F35" i="18"/>
  <c r="F56" i="17"/>
  <c r="H21" i="17"/>
  <c r="H21" i="18"/>
  <c r="H36" i="17"/>
  <c r="F21" i="18"/>
  <c r="I7" i="33"/>
  <c r="H7" i="33" s="1"/>
  <c r="G7" i="33" s="1"/>
  <c r="F7" i="33" s="1"/>
  <c r="E7" i="33" s="1"/>
  <c r="K9" i="23"/>
  <c r="F21" i="17"/>
  <c r="H29" i="29"/>
  <c r="H10" i="23" s="1"/>
  <c r="T29" i="29"/>
  <c r="T10" i="23" s="1"/>
  <c r="F57" i="16" l="1"/>
  <c r="H57" i="16"/>
  <c r="T9" i="29"/>
  <c r="Q9" i="29" s="1"/>
  <c r="N9" i="29" s="1"/>
  <c r="K9" i="29" s="1"/>
  <c r="H9" i="29" s="1"/>
  <c r="T21" i="29"/>
  <c r="Q21" i="29" s="1"/>
  <c r="N21" i="29" s="1"/>
  <c r="K21" i="29" s="1"/>
  <c r="H21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18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<sst xmlns="http://schemas.openxmlformats.org/spreadsheetml/2006/main" count="538" uniqueCount="352">
  <si>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</si>
  <si>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</si>
  <si>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</si>
  <si>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</si>
  <si>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</si>
  <si>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</si>
  <si>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</si>
  <si>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</si>
  <si>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</si>
  <si>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</si>
  <si>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</si>
  <si>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</si>
  <si>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</si>
  <si>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</si>
  <si>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</si>
  <si>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</si>
  <si>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</si>
  <si>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</si>
  <si>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</si>
  <si>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</si>
  <si>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</si>
  <si>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</si>
  <si>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</si>
  <si>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</si>
  <si>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</si>
  <si>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</si>
  <si>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</si>
  <si>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</si>
  <si>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</si>
  <si>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</si>
  <si>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</si>
  <si>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</si>
  <si>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</si>
  <si>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</si>
  <si>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</si>
  <si>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</si>
  <si>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</si>
  <si>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</si>
  <si>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</si>
  <si>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</si>
  <si>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</si>
  <si>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</si>
  <si>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</si>
  <si>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</si>
  <si>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</si>
  <si>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</si>
  <si>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</si>
  <si>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</si>
  <si>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</si>
  <si>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</si>
  <si>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</si>
  <si>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</si>
  <si>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</si>
  <si>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</si>
  <si>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</si>
  <si>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</si>
  <si>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</si>
  <si>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</si>
  <si>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</si>
  <si>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</si>
  <si>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</si>
  <si>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</si>
  <si>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</si>
  <si>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</si>
  <si>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</si>
  <si>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</si>
  <si>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</si>
  <si>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</si>
  <si>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</si>
  <si>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</si>
  <si>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</si>
  <si>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</si>
  <si>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</si>
  <si>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</si>
  <si>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</si>
  <si>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</si>
  <si>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</si>
  <si>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</si>
  <si>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</si>
  <si>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</si>
  <si>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</si>
  <si>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</si>
  <si>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</si>
  <si>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</si>
  <si>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</si>
  <si>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</si>
  <si>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</si>
  <si>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</si>
  <si>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</si>
  <si>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</si>
  <si>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</si>
  <si>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</si>
  <si>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</si>
  <si>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</si>
  <si>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</si>
  <si>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</si>
  <si>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</si>
  <si>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</si>
  <si>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</si>
  <si>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</si>
  <si>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</si>
  <si>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</si>
  <si>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</si>
  <si>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</si>
  <si>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</si>
  <si>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</si>
  <si>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</si>
  <si>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</si>
  <si>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</si>
  <si>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</si>
  <si>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</si>
  <si>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</si>
  <si>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</si>
  <si>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</si>
  <si>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</si>
  <si>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</si>
  <si>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</si>
  <si>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</si>
  <si>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</si>
  <si>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</si>
  <si>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</si>
  <si>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</si>
  <si>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</si>
  <si>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</si>
  <si>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</si>
  <si>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</si>
  <si>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</si>
  <si>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</si>
  <si>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</si>
  <si>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</si>
  <si>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</si>
  <si>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</si>
  <si>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</si>
  <si>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</si>
  <si>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</si>
  <si>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</si>
  <si>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</si>
  <si>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</si>
  <si>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</si>
  <si>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</si>
  <si>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</si>
  <si>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</si>
  <si>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</si>
  <si>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</si>
  <si>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</si>
  <si>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</si>
  <si>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</si>
  <si>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</si>
  <si>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</si>
  <si>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</si>
  <si>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</si>
  <si>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</si>
  <si>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</si>
  <si>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</si>
  <si>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</si>
  <si>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</si>
  <si>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</si>
  <si>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</si>
  <si>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</si>
  <si>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</si>
  <si>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</si>
  <si>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</si>
  <si>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</si>
  <si>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</si>
  <si>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</si>
  <si>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</si>
  <si>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</si>
  <si>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</si>
  <si>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</si>
  <si>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</si>
  <si>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</si>
  <si>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</si>
  <si>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</si>
  <si>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</si>
  <si>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</si>
  <si>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</si>
  <si>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</si>
  <si>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</si>
  <si>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</si>
  <si>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</si>
  <si>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</si>
  <si>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</si>
  <si>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</si>
  <si>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</si>
  <si>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</si>
  <si>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</si>
  <si>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</si>
  <si>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</si>
  <si>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</si>
  <si>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</si>
  <si>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</si>
  <si>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</si>
  <si>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</si>
  <si>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</si>
  <si>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</si>
  <si>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</si>
  <si>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</si>
  <si>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</si>
  <si>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</si>
  <si>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</si>
  <si>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</si>
  <si>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</si>
  <si>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</si>
  <si>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</si>
  <si>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</si>
  <si>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</si>
  <si>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</si>
  <si>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</si>
  <si>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</si>
  <si>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</si>
  <si>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</si>
  <si>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</si>
  <si>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</si>
  <si>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</si>
  <si>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</si>
  <si>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</si>
  <si>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</si>
  <si>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</si>
  <si>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</si>
  <si>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</si>
  <si>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</si>
  <si>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</si>
  <si>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</si>
  <si>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</si>
  <si>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</si>
  <si>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</si>
  <si>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</si>
  <si>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</si>
  <si>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</si>
  <si>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</si>
  <si>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</si>
  <si>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</si>
  <si>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</si>
  <si>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</si>
  <si>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</si>
  <si>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</si>
  <si>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</si>
  <si>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</si>
  <si>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</si>
  <si>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</si>
  <si>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</si>
  <si>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</si>
  <si>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</si>
  <si>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</si>
  <si>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</si>
  <si>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</si>
  <si>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</si>
  <si>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</si>
  <si>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</si>
  <si>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</si>
  <si>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</si>
  <si>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</si>
  <si>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</si>
  <si>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</si>
  <si>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</si>
  <si>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</si>
  <si>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</si>
  <si>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</si>
  <si>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</si>
  <si>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</si>
  <si>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</si>
  <si>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</si>
  <si>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</si>
  <si>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</si>
  <si>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</si>
  <si>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</si>
  <si>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</si>
  <si>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</si>
  <si>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</si>
  <si>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</si>
  <si>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</si>
  <si>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</si>
  <si>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</si>
  <si>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</si>
  <si>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</si>
  <si>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</si>
  <si>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</si>
  <si>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</si>
  <si>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</si>
  <si>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</si>
  <si>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</si>
  <si>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</si>
  <si>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</si>
  <si>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</si>
  <si>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</si>
  <si>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</si>
  <si>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</si>
  <si>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</si>
  <si>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</si>
  <si>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</si>
  <si>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</si>
  <si>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</si>
  <si>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</si>
  <si>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</si>
  <si>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</si>
  <si>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</si>
  <si>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</si>
  <si>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</si>
  <si>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</si>
  <si>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</si>
  <si>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</si>
  <si>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</si>
  <si>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</si>
  <si>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</si>
  <si>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</si>
  <si>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</si>
  <si>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</si>
  <si>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</si>
  <si>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</si>
  <si>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</si>
  <si>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</si>
  <si>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</si>
  <si>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</si>
  <si>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</si>
  <si>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</si>
  <si>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</si>
  <si>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</si>
  <si>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</si>
  <si>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</si>
  <si>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</si>
  <si>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</si>
  <si>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</si>
  <si>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</si>
  <si>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</si>
  <si>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</si>
  <si>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</si>
  <si>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</si>
  <si>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</si>
  <si>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</si>
  <si>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</si>
  <si>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</si>
  <si>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</si>
  <si>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</si>
  <si>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</si>
  <si>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</si>
  <si>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</si>
  <si>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</si>
  <si>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</si>
  <si>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Les Bons Villers</t>
  </si>
  <si>
    <t>Administration communale de :</t>
  </si>
  <si>
    <t>LES BONS VILLERS</t>
  </si>
  <si>
    <t>Place de Frasnes, 1</t>
  </si>
  <si>
    <t>6210 LES BONS VILLERS</t>
  </si>
  <si>
    <t>www.les-bons-villers.be</t>
  </si>
  <si>
    <t>23/06/2025</t>
  </si>
  <si>
    <t>Compte</t>
  </si>
  <si>
    <t>Bernard WALLEMACQ</t>
  </si>
  <si>
    <t>071858127</t>
  </si>
  <si>
    <t>bernard.wallemacq@lesbonsvillers.be</t>
  </si>
  <si>
    <t>Sandra BOUQUIAUX</t>
  </si>
  <si>
    <t>071858 146</t>
  </si>
  <si>
    <t>sandra.bouquiaux@lesbonsvillers.be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</si>
</sst>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  <numFmt numFmtId="167" formatCode="&quot;Code I.N.S. : &quot;\ 0\ \ \ \ \ \ \ \ \ \ \ \ \ \ \ \ \ \ \ \ \ \ \ \ \ \ \ \ \ \ "/>
    <numFmt numFmtId="168" formatCode="&quot;Code I.N.S. : &quot;\ 0"/>
    <numFmt numFmtId="169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9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8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8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8" fontId="14" fillId="0" borderId="0" xfId="14" applyNumberFormat="1" applyFont="1" applyBorder="1" applyAlignment="1" applyProtection="1">
      <alignment horizontal="left" vertical="center"/>
      <protection hidden="1"/>
    </xf>
    <xf numFmtId="168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8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7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8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4" fontId="24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6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Border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Border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Border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 applyAlignment="1"/>
    <xf numFmtId="0" fontId="17" fillId="23" borderId="0" xfId="0" applyFont="1" applyFill="1" applyBorder="1" applyAlignment="1"/>
    <xf numFmtId="0" fontId="17" fillId="23" borderId="3" xfId="0" applyFont="1" applyFill="1" applyBorder="1" applyAlignment="1"/>
    <xf numFmtId="0" fontId="17" fillId="23" borderId="17" xfId="0" applyFont="1" applyFill="1" applyBorder="1" applyAlignment="1"/>
    <xf numFmtId="0" fontId="17" fillId="23" borderId="1" xfId="0" applyFont="1" applyFill="1" applyBorder="1" applyAlignment="1"/>
    <xf numFmtId="0" fontId="17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 applyAlignment="1"/>
    <xf numFmtId="0" fontId="11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Border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6" fontId="17" fillId="6" borderId="23" xfId="5" applyNumberFormat="1" applyFont="1" applyFill="1" applyBorder="1" applyAlignment="1">
      <alignment horizontal="center" vertical="center"/>
    </xf>
    <xf numFmtId="166" fontId="17" fillId="6" borderId="24" xfId="5" applyNumberFormat="1" applyFont="1" applyFill="1" applyBorder="1" applyAlignment="1">
      <alignment horizontal="center" vertical="center"/>
    </xf>
    <xf numFmtId="166" fontId="17" fillId="6" borderId="25" xfId="5" applyNumberFormat="1" applyFont="1" applyFill="1" applyBorder="1" applyAlignment="1">
      <alignment horizontal="center" vertical="center"/>
    </xf>
    <xf numFmtId="166" fontId="17" fillId="13" borderId="23" xfId="5" applyNumberFormat="1" applyFont="1" applyFill="1" applyBorder="1" applyAlignment="1">
      <alignment horizontal="center" vertical="center"/>
    </xf>
    <xf numFmtId="166" fontId="17" fillId="13" borderId="24" xfId="5" applyNumberFormat="1" applyFont="1" applyFill="1" applyBorder="1" applyAlignment="1">
      <alignment horizontal="center" vertical="center"/>
    </xf>
    <xf numFmtId="166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4" fontId="13" fillId="18" borderId="23" xfId="5" applyNumberFormat="1" applyFont="1" applyFill="1" applyBorder="1" applyAlignment="1">
      <alignment vertical="center"/>
    </xf>
    <xf numFmtId="164" fontId="13" fillId="18" borderId="24" xfId="5" applyNumberFormat="1" applyFont="1" applyFill="1" applyBorder="1" applyAlignment="1">
      <alignment vertical="center"/>
    </xf>
    <xf numFmtId="164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164" fontId="13" fillId="2" borderId="29" xfId="5" applyNumberFormat="1" applyFont="1" applyFill="1" applyBorder="1" applyAlignment="1">
      <alignment vertical="center"/>
    </xf>
    <xf numFmtId="164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4" fontId="13" fillId="2" borderId="27" xfId="5" applyNumberFormat="1" applyFont="1" applyFill="1" applyBorder="1" applyAlignment="1">
      <alignment vertical="center"/>
    </xf>
    <xf numFmtId="164" fontId="13" fillId="2" borderId="28" xfId="5" applyNumberFormat="1" applyFont="1" applyFill="1" applyBorder="1" applyAlignment="1">
      <alignment vertical="center"/>
    </xf>
    <xf numFmtId="164" fontId="13" fillId="14" borderId="23" xfId="5" applyNumberFormat="1" applyFont="1" applyFill="1" applyBorder="1" applyAlignment="1">
      <alignment vertical="center"/>
    </xf>
    <xf numFmtId="164" fontId="13" fillId="14" borderId="24" xfId="5" applyNumberFormat="1" applyFont="1" applyFill="1" applyBorder="1" applyAlignment="1">
      <alignment vertical="center"/>
    </xf>
    <xf numFmtId="164" fontId="13" fillId="14" borderId="25" xfId="5" applyNumberFormat="1" applyFont="1" applyFill="1" applyBorder="1" applyAlignment="1">
      <alignment vertical="center"/>
    </xf>
    <xf numFmtId="164" fontId="13" fillId="2" borderId="0" xfId="5" applyNumberFormat="1" applyFont="1" applyFill="1" applyBorder="1" applyAlignment="1">
      <alignment vertical="center"/>
    </xf>
    <xf numFmtId="164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NumberFormat="1" applyFont="1" applyFill="1" applyBorder="1" applyAlignment="1">
      <alignment horizontal="center" vertical="center"/>
    </xf>
    <xf numFmtId="164" fontId="13" fillId="2" borderId="9" xfId="5" applyNumberFormat="1" applyFont="1" applyFill="1" applyBorder="1" applyAlignment="1">
      <alignment vertical="center"/>
    </xf>
    <xf numFmtId="164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69" fontId="18" fillId="0" borderId="29" xfId="11" applyNumberFormat="1" applyFont="1" applyBorder="1" applyAlignment="1" applyProtection="1">
      <alignment horizontal="center" vertical="center"/>
      <protection hidden="1"/>
    </xf>
    <xf numFmtId="169" fontId="18" fillId="0" borderId="31" xfId="11" applyNumberFormat="1" applyFont="1" applyBorder="1" applyAlignment="1" applyProtection="1">
      <alignment horizontal="center" vertical="center"/>
      <protection hidden="1"/>
    </xf>
    <xf numFmtId="169" fontId="18" fillId="0" borderId="0" xfId="11" applyNumberFormat="1" applyFont="1" applyBorder="1" applyAlignment="1" applyProtection="1">
      <alignment horizontal="center" vertical="center"/>
      <protection hidden="1"/>
    </xf>
    <xf numFmtId="169" fontId="18" fillId="0" borderId="34" xfId="11" applyNumberFormat="1" applyFont="1" applyBorder="1" applyAlignment="1" applyProtection="1">
      <alignment horizontal="center" vertical="center"/>
      <protection hidden="1"/>
    </xf>
    <xf numFmtId="169" fontId="18" fillId="0" borderId="27" xfId="11" applyNumberFormat="1" applyFont="1" applyBorder="1" applyAlignment="1" applyProtection="1">
      <alignment horizontal="center" vertical="center"/>
      <protection hidden="1"/>
    </xf>
    <xf numFmtId="169" fontId="18" fillId="0" borderId="30" xfId="11" applyNumberFormat="1" applyFont="1" applyBorder="1" applyAlignment="1" applyProtection="1">
      <alignment horizontal="center" vertical="center"/>
      <protection hidden="1"/>
    </xf>
    <xf numFmtId="169" fontId="18" fillId="0" borderId="18" xfId="11" applyNumberFormat="1" applyFont="1" applyBorder="1" applyAlignment="1" applyProtection="1">
      <alignment horizontal="center" vertical="center"/>
      <protection hidden="1"/>
    </xf>
    <xf numFmtId="169" fontId="18" fillId="0" borderId="19" xfId="11" applyNumberFormat="1" applyFont="1" applyBorder="1" applyAlignment="1" applyProtection="1">
      <alignment horizontal="center" vertical="center"/>
      <protection hidden="1"/>
    </xf>
    <xf numFmtId="169" fontId="18" fillId="0" borderId="7" xfId="11" applyNumberFormat="1" applyFont="1" applyBorder="1" applyAlignment="1" applyProtection="1">
      <alignment horizontal="center" vertical="center"/>
      <protection hidden="1"/>
    </xf>
    <xf numFmtId="169" fontId="18" fillId="0" borderId="3" xfId="11" applyNumberFormat="1" applyFont="1" applyBorder="1" applyAlignment="1" applyProtection="1">
      <alignment horizontal="center" vertical="center"/>
      <protection hidden="1"/>
    </xf>
    <xf numFmtId="169" fontId="18" fillId="0" borderId="26" xfId="11" applyNumberFormat="1" applyFont="1" applyBorder="1" applyAlignment="1" applyProtection="1">
      <alignment horizontal="center" vertical="center"/>
      <protection hidden="1"/>
    </xf>
    <xf numFmtId="169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69" fontId="18" fillId="0" borderId="18" xfId="13" applyNumberFormat="1" applyFont="1" applyBorder="1" applyAlignment="1">
      <alignment horizontal="center" vertical="center"/>
    </xf>
    <xf numFmtId="169" fontId="18" fillId="0" borderId="31" xfId="13" applyNumberFormat="1" applyFont="1" applyBorder="1" applyAlignment="1">
      <alignment horizontal="center" vertical="center"/>
    </xf>
    <xf numFmtId="169" fontId="18" fillId="0" borderId="7" xfId="13" applyNumberFormat="1" applyFont="1" applyBorder="1" applyAlignment="1">
      <alignment horizontal="center" vertical="center"/>
    </xf>
    <xf numFmtId="169" fontId="18" fillId="0" borderId="34" xfId="13" applyNumberFormat="1" applyFont="1" applyBorder="1" applyAlignment="1">
      <alignment horizontal="center" vertical="center"/>
    </xf>
    <xf numFmtId="169" fontId="18" fillId="0" borderId="26" xfId="13" applyNumberFormat="1" applyFont="1" applyBorder="1" applyAlignment="1">
      <alignment horizontal="center" vertical="center"/>
    </xf>
    <xf numFmtId="169" fontId="18" fillId="0" borderId="30" xfId="13" applyNumberFormat="1" applyFont="1" applyBorder="1" applyAlignment="1">
      <alignment horizontal="center" vertical="center"/>
    </xf>
    <xf numFmtId="169" fontId="18" fillId="0" borderId="19" xfId="13" applyNumberFormat="1" applyFont="1" applyBorder="1" applyAlignment="1">
      <alignment horizontal="center" vertical="center"/>
    </xf>
    <xf numFmtId="169" fontId="18" fillId="0" borderId="3" xfId="13" applyNumberFormat="1" applyFont="1" applyBorder="1" applyAlignment="1">
      <alignment horizontal="center" vertical="center"/>
    </xf>
    <xf numFmtId="169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Alignment="1" applyProtection="1"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33" xfId="12" applyNumberFormat="1" applyFont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Alignment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8" fontId="18" fillId="0" borderId="11" xfId="14" applyNumberFormat="1" applyFont="1" applyBorder="1" applyAlignment="1" applyProtection="1">
      <alignment horizontal="center" vertical="center"/>
      <protection hidden="1"/>
    </xf>
    <xf numFmtId="168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192862.77999999933</c:v>
                </c:pt>
                <c:pt idx="1">
                  <c:v>419622.81000000238</c:v>
                </c:pt>
                <c:pt idx="2">
                  <c:v>1803811.3100000005</c:v>
                </c:pt>
                <c:pt idx="3">
                  <c:v>728033.48999999836</c:v>
                </c:pt>
                <c:pt idx="4">
                  <c:v>249382.42999999784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5616.4500000011176</c:v>
                </c:pt>
                <c:pt idx="1">
                  <c:v>169492.79000000283</c:v>
                </c:pt>
                <c:pt idx="2">
                  <c:v>1502960.6100000013</c:v>
                </c:pt>
                <c:pt idx="3">
                  <c:v>896959.54999999888</c:v>
                </c:pt>
                <c:pt idx="4">
                  <c:v>972466.58999999799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11905751.16</c:v>
                </c:pt>
                <c:pt idx="1">
                  <c:v>11622715.079999998</c:v>
                </c:pt>
                <c:pt idx="2">
                  <c:v>13005675.76</c:v>
                </c:pt>
                <c:pt idx="3">
                  <c:v>14563718.610000001</c:v>
                </c:pt>
                <c:pt idx="4">
                  <c:v>14523193.150000002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12098613.939999999</c:v>
                </c:pt>
                <c:pt idx="1">
                  <c:v>12042337.890000001</c:v>
                </c:pt>
                <c:pt idx="2">
                  <c:v>14809487.07</c:v>
                </c:pt>
                <c:pt idx="3">
                  <c:v>15291752.1</c:v>
                </c:pt>
                <c:pt idx="4">
                  <c:v>14772575.58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4000283.0100000002</c:v>
                </c:pt>
                <c:pt idx="1">
                  <c:v>5886106.1099999994</c:v>
                </c:pt>
                <c:pt idx="2">
                  <c:v>3313297.04</c:v>
                </c:pt>
                <c:pt idx="3">
                  <c:v>3149305.23</c:v>
                </c:pt>
                <c:pt idx="4">
                  <c:v>4140367.85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1965095.1</c:v>
                </c:pt>
                <c:pt idx="1">
                  <c:v>7388003.0499999998</c:v>
                </c:pt>
                <c:pt idx="2">
                  <c:v>2413460.58</c:v>
                </c:pt>
                <c:pt idx="3">
                  <c:v>2259547.37</c:v>
                </c:pt>
                <c:pt idx="4">
                  <c:v>4141774.43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303" t="s">
        <v>294</v>
      </c>
      <c r="B1" s="304"/>
      <c r="C1" s="304"/>
      <c r="D1" s="304"/>
      <c r="E1" s="304"/>
      <c r="F1" s="304"/>
      <c r="G1" s="591" t="s">
        <v>338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264"/>
      <c r="U1" s="237" t="s">
        <v>12</v>
      </c>
      <c r="V1" s="275">
        <v>52075</v>
      </c>
    </row>
    <row r="2" spans="1:22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265"/>
      <c r="U2" s="238" t="s">
        <v>1</v>
      </c>
      <c r="V2" s="276">
        <f>R27</f>
        <v>2025</v>
      </c>
    </row>
    <row r="3" spans="1:22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U3" s="233" t="s">
        <v>32</v>
      </c>
      <c r="V3" s="287">
        <v>2</v>
      </c>
    </row>
    <row r="4" spans="1:22" ht="13.9" customHeight="1" thickBot="1">
      <c r="A4" s="194"/>
      <c r="B4" s="31"/>
      <c r="C4" s="31"/>
      <c r="D4" s="31"/>
      <c r="E4" s="31"/>
      <c r="F4" s="59"/>
      <c r="G4" s="59"/>
      <c r="H4" s="58"/>
      <c r="I4" s="58"/>
      <c r="J4" s="59"/>
      <c r="K4" s="59"/>
      <c r="L4" s="59"/>
      <c r="M4" s="59"/>
      <c r="N4" s="58"/>
      <c r="O4" s="58"/>
      <c r="P4" s="209"/>
      <c r="Q4" s="209"/>
      <c r="R4" s="210"/>
      <c r="S4" s="210"/>
    </row>
    <row r="5" spans="1:22" ht="13.9" customHeight="1" thickTop="1">
      <c r="C5" s="212"/>
      <c r="D5" s="213"/>
      <c r="E5" s="213"/>
      <c r="F5" s="213"/>
      <c r="G5" s="213"/>
      <c r="H5" s="214"/>
      <c r="I5" s="214"/>
      <c r="J5" s="213"/>
      <c r="K5" s="213"/>
      <c r="L5" s="214"/>
      <c r="M5" s="214"/>
      <c r="N5" s="214"/>
      <c r="O5" s="214"/>
      <c r="P5" s="213"/>
      <c r="Q5" s="213"/>
      <c r="R5" s="215"/>
      <c r="S5" s="215"/>
      <c r="T5" s="216"/>
      <c r="U5" s="217"/>
    </row>
    <row r="6" spans="1:22" ht="13.9" customHeight="1">
      <c r="C6" s="218"/>
      <c r="D6" s="219"/>
      <c r="E6" s="219"/>
      <c r="F6" s="219"/>
      <c r="G6" s="283"/>
      <c r="H6" s="284"/>
      <c r="I6" s="284"/>
      <c r="J6" s="283"/>
      <c r="K6" s="283"/>
      <c r="L6" s="284"/>
      <c r="M6" s="284"/>
      <c r="N6" s="284"/>
      <c r="O6" s="284"/>
      <c r="P6" s="283"/>
      <c r="Q6" s="283"/>
      <c r="R6" s="285"/>
      <c r="S6" s="285"/>
      <c r="T6" s="222"/>
      <c r="U6" s="223"/>
    </row>
    <row r="7" spans="1:22" ht="57" customHeight="1">
      <c r="C7" s="218"/>
      <c r="D7" s="219"/>
      <c r="E7" s="219"/>
      <c r="F7" s="281"/>
      <c r="G7" s="291" t="s">
        <v>336</v>
      </c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82"/>
      <c r="U7" s="223"/>
    </row>
    <row r="8" spans="1:22" ht="13.9" customHeight="1">
      <c r="C8" s="218"/>
      <c r="D8" s="219"/>
      <c r="E8" s="219"/>
      <c r="F8" s="28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86"/>
      <c r="T8" s="282"/>
      <c r="U8" s="223"/>
      <c r="V8" s="211"/>
    </row>
    <row r="9" spans="1:22" ht="13.9" customHeight="1">
      <c r="C9" s="218"/>
      <c r="D9" s="219"/>
      <c r="E9" s="219"/>
      <c r="F9" s="28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86"/>
      <c r="T9" s="282"/>
      <c r="U9" s="223"/>
    </row>
    <row r="10" spans="1:22" ht="13.9" customHeight="1">
      <c r="C10" s="218"/>
      <c r="D10" s="219"/>
      <c r="E10" s="219"/>
      <c r="F10" s="28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86"/>
      <c r="T10" s="282"/>
      <c r="U10" s="223"/>
    </row>
    <row r="11" spans="1:22" ht="13.9" customHeight="1">
      <c r="C11" s="218"/>
      <c r="D11" s="219"/>
      <c r="E11" s="219"/>
      <c r="F11" s="219"/>
      <c r="G11" s="292" t="s">
        <v>335</v>
      </c>
      <c r="H11" s="293"/>
      <c r="I11" s="293"/>
      <c r="J11" s="293"/>
      <c r="K11" s="293"/>
      <c r="L11" s="293"/>
      <c r="M11" s="293"/>
      <c r="N11" s="293"/>
      <c r="O11" s="293"/>
      <c r="P11" s="293"/>
      <c r="Q11" s="293"/>
      <c r="R11" s="293"/>
      <c r="S11" s="294"/>
      <c r="T11" s="222"/>
      <c r="U11" s="223"/>
    </row>
    <row r="12" spans="1:22" ht="13.9" customHeight="1">
      <c r="C12" s="218"/>
      <c r="D12" s="219"/>
      <c r="E12" s="219"/>
      <c r="F12" s="219"/>
      <c r="G12" s="219"/>
      <c r="H12" s="220"/>
      <c r="I12" s="220"/>
      <c r="J12" s="219"/>
      <c r="K12" s="219"/>
      <c r="L12" s="220"/>
      <c r="M12" s="220"/>
      <c r="N12" s="220"/>
      <c r="O12" s="220"/>
      <c r="P12" s="219"/>
      <c r="Q12" s="219"/>
      <c r="R12" s="221"/>
      <c r="S12" s="221"/>
      <c r="T12" s="222"/>
      <c r="U12" s="223"/>
    </row>
    <row r="13" spans="1:22" ht="13.9" customHeight="1">
      <c r="C13" s="218"/>
      <c r="D13" s="219"/>
      <c r="E13" s="219"/>
      <c r="F13" s="219"/>
      <c r="G13" s="219"/>
      <c r="H13" s="220"/>
      <c r="I13" s="220"/>
      <c r="J13" s="219"/>
      <c r="K13" s="219"/>
      <c r="L13" s="220"/>
      <c r="M13" s="220"/>
      <c r="N13" s="220"/>
      <c r="O13" s="220"/>
      <c r="P13" s="219"/>
      <c r="Q13" s="219"/>
      <c r="R13" s="221"/>
      <c r="S13" s="221"/>
      <c r="T13" s="222"/>
      <c r="U13" s="223"/>
    </row>
    <row r="14" spans="1:22" ht="13.9" customHeight="1" thickBot="1">
      <c r="C14" s="224"/>
      <c r="D14" s="225"/>
      <c r="E14" s="225"/>
      <c r="F14" s="225"/>
      <c r="G14" s="225"/>
      <c r="H14" s="226"/>
      <c r="I14" s="226"/>
      <c r="J14" s="225"/>
      <c r="K14" s="225"/>
      <c r="L14" s="226"/>
      <c r="M14" s="226"/>
      <c r="N14" s="226"/>
      <c r="O14" s="226"/>
      <c r="P14" s="225"/>
      <c r="Q14" s="225"/>
      <c r="R14" s="227"/>
      <c r="S14" s="227"/>
      <c r="T14" s="228"/>
      <c r="U14" s="229"/>
    </row>
    <row r="15" spans="1:22" ht="13.9" customHeight="1" thickTop="1">
      <c r="C15" s="278"/>
      <c r="D15" s="278"/>
      <c r="E15" s="278"/>
      <c r="F15" s="278"/>
      <c r="G15" s="278"/>
      <c r="H15" s="278"/>
      <c r="I15" s="278"/>
    </row>
    <row r="16" spans="1:22" ht="13.15" customHeight="1">
      <c r="C16" s="57"/>
      <c r="D16" s="56"/>
      <c r="E16" s="56"/>
      <c r="F16" s="56"/>
      <c r="G16" s="56"/>
      <c r="H16" s="56"/>
      <c r="I16" s="56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"/>
    </row>
    <row r="17" spans="3:21" ht="16.149999999999999" customHeight="1">
      <c r="C17" s="592" t="s">
        <v>339</v>
      </c>
      <c r="D17" s="289"/>
      <c r="E17" s="289"/>
      <c r="F17" s="289"/>
      <c r="G17" s="289"/>
      <c r="H17" s="289"/>
      <c r="I17" s="289"/>
      <c r="J17" s="593" t="s">
        <v>340</v>
      </c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7"/>
    </row>
    <row r="18" spans="3:21" ht="16.149999999999999" customHeight="1">
      <c r="C18" s="243"/>
      <c r="D18" s="55"/>
      <c r="E18" s="51"/>
      <c r="F18" s="51"/>
      <c r="G18" s="51"/>
      <c r="H18" s="51"/>
      <c r="I18" s="2"/>
      <c r="J18" s="2"/>
      <c r="K18" s="2"/>
      <c r="L18" s="2"/>
      <c r="M18" s="2"/>
      <c r="N18" s="2"/>
      <c r="O18" s="51"/>
      <c r="P18" s="51"/>
      <c r="Q18" s="51"/>
      <c r="R18" s="51"/>
      <c r="S18" s="2"/>
      <c r="T18" s="2"/>
      <c r="U18" s="7"/>
    </row>
    <row r="19" spans="3:21" ht="16.149999999999999" customHeight="1">
      <c r="C19" s="295" t="s">
        <v>4</v>
      </c>
      <c r="D19" s="289"/>
      <c r="E19" s="289"/>
      <c r="F19" s="289"/>
      <c r="G19" s="289"/>
      <c r="H19" s="289"/>
      <c r="I19" s="290"/>
      <c r="J19" s="594" t="s">
        <v>341</v>
      </c>
      <c r="K19" s="241"/>
      <c r="L19" s="241"/>
      <c r="M19" s="241"/>
      <c r="N19" s="241"/>
      <c r="O19" s="241"/>
      <c r="P19" s="241"/>
      <c r="Q19" s="241"/>
      <c r="R19" s="241"/>
      <c r="S19" s="241"/>
      <c r="T19" s="242"/>
      <c r="U19" s="7"/>
    </row>
    <row r="20" spans="3:21" ht="16.149999999999999" customHeight="1">
      <c r="C20" s="52"/>
      <c r="D20" s="2"/>
      <c r="E20" s="2"/>
      <c r="F20" s="2"/>
      <c r="G20" s="2"/>
      <c r="H20" s="2"/>
      <c r="I20" s="2"/>
      <c r="J20" s="595" t="s">
        <v>342</v>
      </c>
      <c r="K20" s="234"/>
      <c r="L20" s="234"/>
      <c r="M20" s="234"/>
      <c r="N20" s="234"/>
      <c r="O20" s="234"/>
      <c r="P20" s="234"/>
      <c r="Q20" s="234"/>
      <c r="R20" s="234"/>
      <c r="S20" s="234"/>
      <c r="T20" s="235"/>
      <c r="U20" s="7"/>
    </row>
    <row r="21" spans="3:21" ht="16.149999999999999" customHeight="1">
      <c r="C21" s="52"/>
      <c r="D21" s="2"/>
      <c r="E21" s="2"/>
      <c r="F21" s="2"/>
      <c r="G21" s="2"/>
      <c r="H21" s="2"/>
      <c r="I21" s="51"/>
      <c r="J21" s="596" t="s">
        <v>343</v>
      </c>
      <c r="K21" s="239"/>
      <c r="L21" s="239"/>
      <c r="M21" s="239"/>
      <c r="N21" s="239"/>
      <c r="O21" s="239"/>
      <c r="P21" s="239"/>
      <c r="Q21" s="239"/>
      <c r="R21" s="239"/>
      <c r="S21" s="239"/>
      <c r="T21" s="240"/>
      <c r="U21" s="7"/>
    </row>
    <row r="22" spans="3:21" ht="16.149999999999999" customHeight="1">
      <c r="C22" s="52"/>
      <c r="D22" s="2"/>
      <c r="E22" s="2"/>
      <c r="F22" s="2"/>
      <c r="G22" s="2"/>
      <c r="H22" s="2"/>
      <c r="I22" s="51"/>
      <c r="J22" s="51"/>
      <c r="K22" s="51"/>
      <c r="L22" s="51"/>
      <c r="M22" s="51"/>
      <c r="N22" s="2"/>
      <c r="O22" s="2"/>
      <c r="P22" s="2"/>
      <c r="Q22" s="2"/>
      <c r="R22" s="2"/>
      <c r="S22" s="62"/>
      <c r="T22" s="63"/>
      <c r="U22" s="7"/>
    </row>
    <row r="23" spans="3:21" ht="16.149999999999999" customHeight="1">
      <c r="C23" s="310" t="s">
        <v>334</v>
      </c>
      <c r="D23" s="311"/>
      <c r="E23" s="311"/>
      <c r="F23" s="311"/>
      <c r="G23" s="311"/>
      <c r="H23" s="311"/>
      <c r="I23" s="312"/>
      <c r="J23" s="597" t="s">
        <v>344</v>
      </c>
      <c r="K23" s="231"/>
      <c r="L23" s="231"/>
      <c r="M23" s="232"/>
      <c r="N23" s="2"/>
      <c r="O23" s="2"/>
      <c r="P23" s="2"/>
      <c r="Q23" s="2"/>
      <c r="R23" s="2"/>
      <c r="S23" s="62"/>
      <c r="T23" s="63"/>
      <c r="U23" s="7"/>
    </row>
    <row r="24" spans="3:21" ht="16.149999999999999" customHeight="1">
      <c r="C24" s="243"/>
      <c r="D24" s="230"/>
      <c r="E24" s="230"/>
      <c r="F24" s="230"/>
      <c r="G24" s="230"/>
      <c r="H24" s="280"/>
      <c r="I24" s="244"/>
      <c r="J24" s="51"/>
      <c r="K24" s="51"/>
      <c r="L24" s="51"/>
      <c r="M24" s="51"/>
      <c r="N24" s="2"/>
      <c r="O24" s="2"/>
      <c r="P24" s="2"/>
      <c r="Q24" s="2"/>
      <c r="R24" s="2"/>
      <c r="S24" s="62"/>
      <c r="T24" s="63"/>
      <c r="U24" s="7"/>
    </row>
    <row r="25" spans="3:21" ht="16.149999999999999" customHeight="1">
      <c r="C25" s="295" t="s">
        <v>38</v>
      </c>
      <c r="D25" s="289"/>
      <c r="E25" s="289"/>
      <c r="F25" s="289"/>
      <c r="G25" s="289"/>
      <c r="H25" s="289"/>
      <c r="I25" s="290"/>
      <c r="J25" s="597"/>
      <c r="K25" s="231"/>
      <c r="L25" s="231"/>
      <c r="M25" s="232"/>
      <c r="N25" s="2"/>
      <c r="O25" s="2"/>
      <c r="P25" s="2"/>
      <c r="Q25" s="2"/>
      <c r="R25" s="2"/>
      <c r="S25" s="62"/>
      <c r="T25" s="63"/>
      <c r="U25" s="7"/>
    </row>
    <row r="26" spans="3:21" ht="16.149999999999999" customHeight="1">
      <c r="C26" s="243"/>
      <c r="D26" s="280"/>
      <c r="E26" s="280"/>
      <c r="F26" s="280"/>
      <c r="G26" s="280"/>
      <c r="H26" s="280"/>
      <c r="I26" s="244"/>
      <c r="J26" s="51"/>
      <c r="K26" s="51"/>
      <c r="L26" s="51"/>
      <c r="M26" s="51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295" t="s">
        <v>297</v>
      </c>
      <c r="D27" s="289"/>
      <c r="E27" s="289"/>
      <c r="F27" s="289"/>
      <c r="G27" s="289"/>
      <c r="H27" s="289"/>
      <c r="I27" s="290"/>
      <c r="J27" s="598" t="s">
        <v>345</v>
      </c>
      <c r="K27" s="279"/>
      <c r="L27" s="231"/>
      <c r="M27" s="232"/>
      <c r="O27" s="289" t="s">
        <v>1</v>
      </c>
      <c r="P27" s="289"/>
      <c r="Q27" s="290"/>
      <c r="R27" s="314">
        <v>2025</v>
      </c>
      <c r="S27" s="315"/>
      <c r="T27" s="2"/>
      <c r="U27" s="7"/>
    </row>
    <row r="28" spans="3:21" ht="16.899999999999999" customHeight="1">
      <c r="C28" s="52"/>
      <c r="D28" s="2"/>
      <c r="E28" s="2"/>
      <c r="F28" s="2"/>
      <c r="G28" s="2"/>
      <c r="H28" s="2"/>
      <c r="I28" s="53"/>
      <c r="J28" s="51"/>
      <c r="K28" s="51"/>
      <c r="L28" s="51"/>
      <c r="M28" s="51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301" t="s">
        <v>35</v>
      </c>
      <c r="D29" s="302"/>
      <c r="E29" s="302"/>
      <c r="F29" s="302"/>
      <c r="G29" s="302"/>
      <c r="H29" s="302"/>
      <c r="I29" s="302"/>
      <c r="J29" s="599" t="s">
        <v>346</v>
      </c>
      <c r="K29" s="236"/>
      <c r="L29" s="236"/>
      <c r="M29" s="236"/>
      <c r="N29" s="236"/>
      <c r="O29" s="236"/>
      <c r="P29" s="236"/>
      <c r="Q29" s="236"/>
      <c r="R29" s="236"/>
      <c r="S29" s="236"/>
      <c r="T29" s="64"/>
      <c r="U29" s="12"/>
    </row>
    <row r="30" spans="3:21" ht="16.899999999999999" customHeight="1">
      <c r="C30" s="299" t="s">
        <v>5</v>
      </c>
      <c r="D30" s="300"/>
      <c r="E30" s="300"/>
      <c r="F30" s="300"/>
      <c r="G30" s="300"/>
      <c r="H30" s="300"/>
      <c r="I30" s="300"/>
      <c r="J30" s="600" t="s">
        <v>347</v>
      </c>
      <c r="K30" s="309"/>
      <c r="L30" s="309"/>
      <c r="M30" s="309"/>
      <c r="N30" s="309"/>
      <c r="O30" s="309"/>
      <c r="P30" s="309"/>
      <c r="Q30" s="309"/>
      <c r="R30" s="309"/>
      <c r="S30" s="309"/>
      <c r="T30" s="2"/>
      <c r="U30" s="7"/>
    </row>
    <row r="31" spans="3:21" ht="16.899999999999999" customHeight="1">
      <c r="C31" s="295" t="s">
        <v>6</v>
      </c>
      <c r="D31" s="289"/>
      <c r="E31" s="289"/>
      <c r="F31" s="289"/>
      <c r="G31" s="289"/>
      <c r="H31" s="289"/>
      <c r="I31" s="289"/>
      <c r="J31" s="601"/>
      <c r="K31" s="297"/>
      <c r="L31" s="297"/>
      <c r="M31" s="297"/>
      <c r="N31" s="297"/>
      <c r="O31" s="297"/>
      <c r="P31" s="297"/>
      <c r="Q31" s="297"/>
      <c r="R31" s="297"/>
      <c r="S31" s="297"/>
      <c r="T31" s="2"/>
      <c r="U31" s="7"/>
    </row>
    <row r="32" spans="3:21" ht="16.899999999999999" customHeight="1">
      <c r="C32" s="295" t="s">
        <v>7</v>
      </c>
      <c r="D32" s="289"/>
      <c r="E32" s="289"/>
      <c r="F32" s="289"/>
      <c r="G32" s="289"/>
      <c r="H32" s="289"/>
      <c r="I32" s="289"/>
      <c r="J32" s="602" t="s">
        <v>348</v>
      </c>
      <c r="K32" s="298"/>
      <c r="L32" s="298"/>
      <c r="M32" s="298"/>
      <c r="N32" s="298"/>
      <c r="O32" s="298"/>
      <c r="P32" s="298"/>
      <c r="Q32" s="298"/>
      <c r="R32" s="298"/>
      <c r="S32" s="298"/>
      <c r="T32" s="2"/>
      <c r="U32" s="7"/>
    </row>
    <row r="33" spans="3:21" ht="16.899999999999999" customHeight="1">
      <c r="C33" s="52"/>
      <c r="D33" s="2"/>
      <c r="E33" s="2"/>
      <c r="F33" s="2"/>
      <c r="G33" s="2"/>
      <c r="H33" s="2"/>
      <c r="I33" s="2"/>
      <c r="J33" s="2"/>
      <c r="K33" s="53"/>
      <c r="L33" s="51"/>
      <c r="M33" s="51"/>
      <c r="N33" s="51"/>
      <c r="O33" s="51"/>
      <c r="P33" s="2"/>
      <c r="Q33" s="2"/>
      <c r="R33" s="2"/>
      <c r="S33" s="2"/>
      <c r="T33" s="2"/>
      <c r="U33" s="7"/>
    </row>
    <row r="34" spans="3:21" ht="16.899999999999999" customHeight="1">
      <c r="C34" s="301" t="s">
        <v>36</v>
      </c>
      <c r="D34" s="302"/>
      <c r="E34" s="302"/>
      <c r="F34" s="302"/>
      <c r="G34" s="302"/>
      <c r="H34" s="302"/>
      <c r="I34" s="302"/>
      <c r="J34" s="599" t="s">
        <v>349</v>
      </c>
      <c r="K34" s="54"/>
      <c r="L34" s="236"/>
      <c r="M34" s="54"/>
      <c r="N34" s="54"/>
      <c r="O34" s="54"/>
      <c r="P34" s="54"/>
      <c r="Q34" s="54"/>
      <c r="R34" s="54"/>
      <c r="S34" s="54"/>
      <c r="T34" s="64"/>
      <c r="U34" s="12"/>
    </row>
    <row r="35" spans="3:21" ht="16.899999999999999" customHeight="1">
      <c r="C35" s="299" t="s">
        <v>5</v>
      </c>
      <c r="D35" s="300"/>
      <c r="E35" s="300"/>
      <c r="F35" s="300"/>
      <c r="G35" s="300"/>
      <c r="H35" s="300"/>
      <c r="I35" s="300"/>
      <c r="J35" s="600" t="s">
        <v>350</v>
      </c>
      <c r="K35" s="296"/>
      <c r="L35" s="296"/>
      <c r="M35" s="296"/>
      <c r="N35" s="296"/>
      <c r="O35" s="296"/>
      <c r="P35" s="296"/>
      <c r="Q35" s="296"/>
      <c r="R35" s="296"/>
      <c r="S35" s="296"/>
      <c r="T35" s="61"/>
      <c r="U35" s="6"/>
    </row>
    <row r="36" spans="3:21" ht="16.899999999999999" customHeight="1">
      <c r="C36" s="295" t="s">
        <v>6</v>
      </c>
      <c r="D36" s="289"/>
      <c r="E36" s="289"/>
      <c r="F36" s="289"/>
      <c r="G36" s="289"/>
      <c r="H36" s="289"/>
      <c r="I36" s="289"/>
      <c r="J36" s="601"/>
      <c r="K36" s="297"/>
      <c r="L36" s="297"/>
      <c r="M36" s="297"/>
      <c r="N36" s="297"/>
      <c r="O36" s="297"/>
      <c r="P36" s="297"/>
      <c r="Q36" s="297"/>
      <c r="R36" s="297"/>
      <c r="S36" s="297"/>
      <c r="T36" s="2"/>
      <c r="U36" s="7"/>
    </row>
    <row r="37" spans="3:21" ht="16.899999999999999" customHeight="1">
      <c r="C37" s="295" t="s">
        <v>7</v>
      </c>
      <c r="D37" s="289"/>
      <c r="E37" s="289"/>
      <c r="F37" s="289"/>
      <c r="G37" s="289"/>
      <c r="H37" s="289"/>
      <c r="I37" s="289"/>
      <c r="J37" s="602" t="s">
        <v>351</v>
      </c>
      <c r="K37" s="298"/>
      <c r="L37" s="298"/>
      <c r="M37" s="298"/>
      <c r="N37" s="298"/>
      <c r="O37" s="298"/>
      <c r="P37" s="298"/>
      <c r="Q37" s="298"/>
      <c r="R37" s="298"/>
      <c r="S37" s="298"/>
      <c r="T37" s="2"/>
      <c r="U37" s="7"/>
    </row>
    <row r="38" spans="3:21" ht="13.15" customHeight="1">
      <c r="C38" s="172"/>
      <c r="D38" s="4"/>
      <c r="E38" s="4"/>
      <c r="F38" s="4"/>
      <c r="G38" s="4"/>
      <c r="H38" s="4"/>
      <c r="I38" s="173"/>
      <c r="J38" s="174"/>
      <c r="K38" s="174"/>
      <c r="L38" s="174"/>
      <c r="M38" s="174"/>
      <c r="N38" s="4"/>
      <c r="O38" s="4"/>
      <c r="P38" s="4"/>
      <c r="Q38" s="4"/>
      <c r="R38" s="4"/>
      <c r="S38" s="4"/>
      <c r="T38" s="4"/>
      <c r="U38" s="8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Les Bons Villers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52075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2025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3.15" customHeight="1">
      <c r="A5" s="29"/>
      <c r="B5" s="30"/>
      <c r="C5" s="50"/>
      <c r="D5" s="50"/>
      <c r="E5" s="50"/>
      <c r="F5" s="51"/>
      <c r="G5" s="51"/>
      <c r="H5" s="51"/>
      <c r="I5" s="51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4" ht="18.399999999999999" customHeight="1">
      <c r="A6" s="50"/>
      <c r="B6" s="50"/>
      <c r="C6" s="50"/>
      <c r="D6" s="50"/>
      <c r="E6" s="50"/>
      <c r="F6" s="51"/>
      <c r="G6" s="65"/>
      <c r="H6" s="323" t="s">
        <v>295</v>
      </c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4"/>
      <c r="U6" s="324"/>
      <c r="V6" s="324"/>
    </row>
    <row r="7" spans="1:24" ht="18.399999999999999" customHeight="1">
      <c r="A7" s="71"/>
      <c r="B7" s="72"/>
      <c r="C7" s="72"/>
      <c r="D7" s="72"/>
      <c r="E7" s="72"/>
      <c r="F7" s="72"/>
      <c r="G7" s="72"/>
      <c r="H7" s="325" t="str">
        <f>Coordonnées!$J$27</f>
        <v>Compte</v>
      </c>
      <c r="I7" s="325"/>
      <c r="J7" s="325"/>
      <c r="K7" s="325" t="str">
        <f>Coordonnées!$J$27</f>
        <v>Compte</v>
      </c>
      <c r="L7" s="325"/>
      <c r="M7" s="325"/>
      <c r="N7" s="325" t="str">
        <f>Coordonnées!$J$27</f>
        <v>Compte</v>
      </c>
      <c r="O7" s="325"/>
      <c r="P7" s="325"/>
      <c r="Q7" s="325" t="str">
        <f>Coordonnées!$J$27</f>
        <v>Compte</v>
      </c>
      <c r="R7" s="325"/>
      <c r="S7" s="325"/>
      <c r="T7" s="325" t="str">
        <f>Coordonnées!$J$27</f>
        <v>Compte</v>
      </c>
      <c r="U7" s="325"/>
      <c r="V7" s="325"/>
    </row>
    <row r="8" spans="1:24" ht="18.399999999999999" customHeight="1" thickBot="1">
      <c r="A8" s="332" t="s">
        <v>2</v>
      </c>
      <c r="B8" s="332"/>
      <c r="C8" s="332"/>
      <c r="D8" s="332"/>
      <c r="E8" s="332"/>
      <c r="F8" s="332"/>
      <c r="G8" s="332"/>
      <c r="H8" s="322">
        <f>K8-1</f>
        <v>2021</v>
      </c>
      <c r="I8" s="322"/>
      <c r="J8" s="322"/>
      <c r="K8" s="322">
        <f>N8-1</f>
        <v>2022</v>
      </c>
      <c r="L8" s="322"/>
      <c r="M8" s="322"/>
      <c r="N8" s="322">
        <f>Q8-1</f>
        <v>2023</v>
      </c>
      <c r="O8" s="322"/>
      <c r="P8" s="322"/>
      <c r="Q8" s="322">
        <f>T8-1</f>
        <v>2024</v>
      </c>
      <c r="R8" s="322"/>
      <c r="S8" s="322"/>
      <c r="T8" s="322">
        <f>X2</f>
        <v>2025</v>
      </c>
      <c r="U8" s="322"/>
      <c r="V8" s="322"/>
    </row>
    <row r="9" spans="1:24" ht="18.399999999999999" customHeight="1" thickBot="1">
      <c r="A9" s="326" t="s">
        <v>322</v>
      </c>
      <c r="B9" s="327"/>
      <c r="C9" s="327"/>
      <c r="D9" s="327"/>
      <c r="E9" s="327"/>
      <c r="F9" s="327"/>
      <c r="G9" s="328"/>
      <c r="H9" s="316">
        <f>'Ordinaire GE'!H26-'Ordinaire GE'!H15</f>
        <v>192862.77999999933</v>
      </c>
      <c r="I9" s="317"/>
      <c r="J9" s="318"/>
      <c r="K9" s="316">
        <f>'Ordinaire GE'!K26-'Ordinaire GE'!K15</f>
        <v>419622.81000000238</v>
      </c>
      <c r="L9" s="317"/>
      <c r="M9" s="318"/>
      <c r="N9" s="316">
        <f>'Ordinaire GE'!N26-'Ordinaire GE'!N15</f>
        <v>1803811.3100000005</v>
      </c>
      <c r="O9" s="317"/>
      <c r="P9" s="318"/>
      <c r="Q9" s="316">
        <f>'Ordinaire GE'!Q26-'Ordinaire GE'!Q15</f>
        <v>728033.48999999836</v>
      </c>
      <c r="R9" s="317"/>
      <c r="S9" s="318"/>
      <c r="T9" s="316">
        <f>'Ordinaire GE'!T26-'Ordinaire GE'!T15</f>
        <v>249382.42999999784</v>
      </c>
      <c r="U9" s="317"/>
      <c r="V9" s="318"/>
    </row>
    <row r="10" spans="1:24" ht="40.5" customHeight="1" thickBot="1">
      <c r="A10" s="329" t="s">
        <v>330</v>
      </c>
      <c r="B10" s="330"/>
      <c r="C10" s="330"/>
      <c r="D10" s="330"/>
      <c r="E10" s="330"/>
      <c r="F10" s="330"/>
      <c r="G10" s="331"/>
      <c r="H10" s="319">
        <f>'Ordinaire GE'!H29-'Ordinaire GE'!H18</f>
        <v>5616.4500000011176</v>
      </c>
      <c r="I10" s="320"/>
      <c r="J10" s="321"/>
      <c r="K10" s="319">
        <f>'Ordinaire GE'!K29-'Ordinaire GE'!K18</f>
        <v>169492.79000000283</v>
      </c>
      <c r="L10" s="320"/>
      <c r="M10" s="321"/>
      <c r="N10" s="319">
        <f>'Ordinaire GE'!N29-'Ordinaire GE'!N18</f>
        <v>1502960.6100000013</v>
      </c>
      <c r="O10" s="320"/>
      <c r="P10" s="321"/>
      <c r="Q10" s="319">
        <f>'Ordinaire GE'!Q29-'Ordinaire GE'!Q18</f>
        <v>896959.54999999888</v>
      </c>
      <c r="R10" s="320"/>
      <c r="S10" s="321"/>
      <c r="T10" s="319">
        <f>'Ordinaire GE'!T29-'Ordinaire GE'!T18</f>
        <v>972466.58999999799</v>
      </c>
      <c r="U10" s="320"/>
      <c r="V10" s="321"/>
    </row>
    <row r="11" spans="1:24" ht="16.899999999999999" customHeight="1">
      <c r="A11" s="104" t="s">
        <v>323</v>
      </c>
      <c r="B11" s="72"/>
      <c r="C11" s="72"/>
      <c r="D11" s="72"/>
      <c r="E11" s="72"/>
      <c r="F11" s="72"/>
      <c r="G11" s="72"/>
      <c r="H11" s="73"/>
      <c r="I11" s="73"/>
      <c r="J11" s="73"/>
      <c r="K11" s="73"/>
      <c r="L11" s="74"/>
      <c r="M11" s="74"/>
      <c r="N11" s="74"/>
      <c r="O11" s="74"/>
      <c r="P11" s="74"/>
      <c r="Q11" s="74"/>
      <c r="R11" s="75"/>
      <c r="S11" s="75"/>
    </row>
    <row r="12" spans="1:24" ht="16.899999999999999" customHeight="1">
      <c r="A12" s="200"/>
      <c r="B12" s="200"/>
      <c r="C12" s="200"/>
      <c r="D12" s="200"/>
      <c r="E12" s="200"/>
      <c r="F12" s="193"/>
      <c r="G12" s="201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7"/>
      <c r="U12" s="207"/>
      <c r="V12" s="207"/>
      <c r="W12" s="202"/>
    </row>
    <row r="13" spans="1:24" ht="16.899999999999999" customHeight="1">
      <c r="A13" s="74"/>
      <c r="B13" s="203"/>
      <c r="C13" s="203"/>
      <c r="D13" s="203"/>
      <c r="E13" s="203"/>
      <c r="F13" s="203"/>
      <c r="G13" s="203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202"/>
    </row>
    <row r="14" spans="1:24" ht="16.899999999999999" customHeight="1">
      <c r="A14" s="204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2"/>
    </row>
    <row r="15" spans="1:24" ht="16.899999999999999" customHeight="1">
      <c r="A15" s="74"/>
      <c r="B15" s="74"/>
      <c r="C15" s="74"/>
      <c r="D15" s="74"/>
      <c r="E15" s="74"/>
      <c r="F15" s="74"/>
      <c r="G15" s="74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2"/>
    </row>
    <row r="16" spans="1:24" ht="25.15" customHeight="1">
      <c r="A16" s="206"/>
      <c r="B16" s="206"/>
      <c r="C16" s="206"/>
      <c r="D16" s="206"/>
      <c r="E16" s="206"/>
      <c r="F16" s="206"/>
      <c r="G16" s="206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2"/>
    </row>
    <row r="17" spans="1:23" ht="16.899999999999999" customHeight="1">
      <c r="A17" s="75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74"/>
      <c r="M17" s="74"/>
      <c r="N17" s="74"/>
      <c r="O17" s="74"/>
      <c r="P17" s="74"/>
      <c r="Q17" s="74"/>
      <c r="R17" s="75"/>
      <c r="S17" s="75"/>
      <c r="T17" s="202"/>
      <c r="U17" s="202"/>
      <c r="V17" s="202"/>
      <c r="W17" s="20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Les Bons Villers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52075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2025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296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30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2021</v>
      </c>
      <c r="I9" s="355"/>
      <c r="J9" s="355"/>
      <c r="K9" s="355">
        <f>N9-1</f>
        <v>2022</v>
      </c>
      <c r="L9" s="355"/>
      <c r="M9" s="355"/>
      <c r="N9" s="355">
        <f>Q9-1</f>
        <v>2023</v>
      </c>
      <c r="O9" s="355"/>
      <c r="P9" s="355"/>
      <c r="Q9" s="355">
        <f>T9-1</f>
        <v>2024</v>
      </c>
      <c r="R9" s="355"/>
      <c r="S9" s="355"/>
      <c r="T9" s="355">
        <f>X2</f>
        <v>2025</v>
      </c>
      <c r="U9" s="355"/>
      <c r="V9" s="355"/>
    </row>
    <row r="10" spans="1:24" ht="18.399999999999999" customHeight="1">
      <c r="A10" s="363" t="s">
        <v>13</v>
      </c>
      <c r="B10" s="364"/>
      <c r="C10" s="364"/>
      <c r="D10" s="364"/>
      <c r="E10" s="364"/>
      <c r="F10" s="364"/>
      <c r="G10" s="364"/>
      <c r="H10" s="603">
        <v>5467206.4800000004</v>
      </c>
      <c r="I10" s="356">
        <v>5512664.2599999998</v>
      </c>
      <c r="J10" s="357">
        <v>5512664.2599999998</v>
      </c>
      <c r="K10" s="603">
        <v>6020347.4299999997</v>
      </c>
      <c r="L10" s="356">
        <v>5512664.2599999998</v>
      </c>
      <c r="M10" s="357">
        <v>5512664.2599999998</v>
      </c>
      <c r="N10" s="603">
        <v>6501611.5499999998</v>
      </c>
      <c r="O10" s="356">
        <v>5512664.2599999998</v>
      </c>
      <c r="P10" s="357">
        <v>5512664.2599999998</v>
      </c>
      <c r="Q10" s="603">
        <v>7221769.3600000003</v>
      </c>
      <c r="R10" s="356">
        <v>5512664.2599999998</v>
      </c>
      <c r="S10" s="357">
        <v>5512664.2599999998</v>
      </c>
      <c r="T10" s="603">
        <v>7435676.0300000003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14</v>
      </c>
      <c r="B11" s="340"/>
      <c r="C11" s="340"/>
      <c r="D11" s="340"/>
      <c r="E11" s="340"/>
      <c r="F11" s="340"/>
      <c r="G11" s="340"/>
      <c r="H11" s="604">
        <v>1303718.8400000001</v>
      </c>
      <c r="I11" s="352">
        <v>2726342.74</v>
      </c>
      <c r="J11" s="353">
        <v>2726342.74</v>
      </c>
      <c r="K11" s="604">
        <v>1444023.8</v>
      </c>
      <c r="L11" s="352">
        <v>2726342.74</v>
      </c>
      <c r="M11" s="353">
        <v>2726342.74</v>
      </c>
      <c r="N11" s="604">
        <v>1596455.6</v>
      </c>
      <c r="O11" s="352">
        <v>2726342.74</v>
      </c>
      <c r="P11" s="353">
        <v>2726342.74</v>
      </c>
      <c r="Q11" s="604">
        <v>1715528.52</v>
      </c>
      <c r="R11" s="352">
        <v>2726342.74</v>
      </c>
      <c r="S11" s="353">
        <v>2726342.74</v>
      </c>
      <c r="T11" s="604">
        <v>1712682.27</v>
      </c>
      <c r="U11" s="352">
        <v>2726342.74</v>
      </c>
      <c r="V11" s="353">
        <v>2726342.74</v>
      </c>
    </row>
    <row r="12" spans="1:24" ht="18.399999999999999" customHeight="1">
      <c r="A12" s="339" t="s">
        <v>15</v>
      </c>
      <c r="B12" s="340"/>
      <c r="C12" s="340"/>
      <c r="D12" s="340"/>
      <c r="E12" s="340"/>
      <c r="F12" s="340"/>
      <c r="G12" s="340"/>
      <c r="H12" s="604">
        <v>3356061.39</v>
      </c>
      <c r="I12" s="352">
        <v>4264832.04</v>
      </c>
      <c r="J12" s="353">
        <v>4264832.04</v>
      </c>
      <c r="K12" s="604">
        <v>3190054.15</v>
      </c>
      <c r="L12" s="352">
        <v>4264832.04</v>
      </c>
      <c r="M12" s="353">
        <v>4264832.04</v>
      </c>
      <c r="N12" s="604">
        <v>3509021.87</v>
      </c>
      <c r="O12" s="352">
        <v>4264832.04</v>
      </c>
      <c r="P12" s="353">
        <v>4264832.04</v>
      </c>
      <c r="Q12" s="604">
        <v>3694294.54</v>
      </c>
      <c r="R12" s="352">
        <v>4264832.04</v>
      </c>
      <c r="S12" s="353">
        <v>4264832.04</v>
      </c>
      <c r="T12" s="604">
        <v>3732364.37</v>
      </c>
      <c r="U12" s="352">
        <v>4264832.04</v>
      </c>
      <c r="V12" s="353">
        <v>4264832.04</v>
      </c>
    </row>
    <row r="13" spans="1:24" ht="18.399999999999999" customHeight="1">
      <c r="A13" s="339" t="s">
        <v>16</v>
      </c>
      <c r="B13" s="340"/>
      <c r="C13" s="340"/>
      <c r="D13" s="340"/>
      <c r="E13" s="340"/>
      <c r="F13" s="340"/>
      <c r="G13" s="340"/>
      <c r="H13" s="604">
        <v>852764.45</v>
      </c>
      <c r="I13" s="352">
        <v>41563.69</v>
      </c>
      <c r="J13" s="353">
        <v>41563.69</v>
      </c>
      <c r="K13" s="604">
        <v>968289.7</v>
      </c>
      <c r="L13" s="352">
        <v>41563.69</v>
      </c>
      <c r="M13" s="353">
        <v>41563.69</v>
      </c>
      <c r="N13" s="604">
        <v>1356730.74</v>
      </c>
      <c r="O13" s="352">
        <v>41563.69</v>
      </c>
      <c r="P13" s="353">
        <v>41563.69</v>
      </c>
      <c r="Q13" s="604">
        <v>1517087.43</v>
      </c>
      <c r="R13" s="352">
        <v>41563.69</v>
      </c>
      <c r="S13" s="353">
        <v>41563.69</v>
      </c>
      <c r="T13" s="604">
        <v>1627628.8</v>
      </c>
      <c r="U13" s="352">
        <v>41563.69</v>
      </c>
      <c r="V13" s="353">
        <v>41563.69</v>
      </c>
    </row>
    <row r="14" spans="1:24" ht="18.399999999999999" customHeight="1" thickBot="1">
      <c r="A14" s="344" t="s">
        <v>303</v>
      </c>
      <c r="B14" s="345"/>
      <c r="C14" s="345"/>
      <c r="D14" s="345"/>
      <c r="E14" s="345"/>
      <c r="F14" s="345"/>
      <c r="G14" s="345"/>
      <c r="H14" s="605">
        <v>926000</v>
      </c>
      <c r="I14" s="347">
        <v>0</v>
      </c>
      <c r="J14" s="348">
        <v>0</v>
      </c>
      <c r="K14" s="605">
        <v>0</v>
      </c>
      <c r="L14" s="347">
        <v>0</v>
      </c>
      <c r="M14" s="348">
        <v>0</v>
      </c>
      <c r="N14" s="605">
        <v>41856</v>
      </c>
      <c r="O14" s="347">
        <v>0</v>
      </c>
      <c r="P14" s="348">
        <v>0</v>
      </c>
      <c r="Q14" s="605">
        <v>415038.76</v>
      </c>
      <c r="R14" s="347">
        <v>0</v>
      </c>
      <c r="S14" s="348">
        <v>0</v>
      </c>
      <c r="T14" s="605">
        <v>14841.68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11905751.16</v>
      </c>
      <c r="I15" s="350"/>
      <c r="J15" s="351"/>
      <c r="K15" s="350">
        <f>SUM(K10:K14)</f>
        <v>11622715.079999998</v>
      </c>
      <c r="L15" s="350"/>
      <c r="M15" s="350"/>
      <c r="N15" s="349">
        <f>SUM(N10:N14)</f>
        <v>13005675.76</v>
      </c>
      <c r="O15" s="350"/>
      <c r="P15" s="351"/>
      <c r="Q15" s="350">
        <f>SUM(Q10:Q14)</f>
        <v>14563718.610000001</v>
      </c>
      <c r="R15" s="350"/>
      <c r="S15" s="351"/>
      <c r="T15" s="350">
        <f>SUM(T10:T14)</f>
        <v>14523193.150000002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6">
        <v>581070.93999999994</v>
      </c>
      <c r="I16" s="342">
        <v>1521059.02</v>
      </c>
      <c r="J16" s="343">
        <v>2351270.66</v>
      </c>
      <c r="K16" s="606">
        <v>457561.78</v>
      </c>
      <c r="L16" s="342">
        <v>1659060.83</v>
      </c>
      <c r="M16" s="343">
        <v>1521059.02</v>
      </c>
      <c r="N16" s="606">
        <v>705861.7</v>
      </c>
      <c r="O16" s="342">
        <v>2230351.92</v>
      </c>
      <c r="P16" s="343">
        <v>1659060.83</v>
      </c>
      <c r="Q16" s="606">
        <v>582846.67000000004</v>
      </c>
      <c r="R16" s="342">
        <v>2351270.66</v>
      </c>
      <c r="S16" s="343">
        <v>2230351.92</v>
      </c>
      <c r="T16" s="606">
        <v>654636.88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5">
        <v>484763.62</v>
      </c>
      <c r="I17" s="347">
        <v>1192323.53</v>
      </c>
      <c r="J17" s="348">
        <v>824300.6</v>
      </c>
      <c r="K17" s="605">
        <v>0</v>
      </c>
      <c r="L17" s="347">
        <v>4295659.8600000003</v>
      </c>
      <c r="M17" s="348">
        <v>1192323.53</v>
      </c>
      <c r="N17" s="605">
        <v>0</v>
      </c>
      <c r="O17" s="347">
        <v>1045347.08</v>
      </c>
      <c r="P17" s="348">
        <v>4295659.8600000003</v>
      </c>
      <c r="Q17" s="605">
        <v>1292622.74</v>
      </c>
      <c r="R17" s="347">
        <v>824300.6</v>
      </c>
      <c r="S17" s="348">
        <v>1045347.08</v>
      </c>
      <c r="T17" s="605">
        <v>20000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12971585.719999999</v>
      </c>
      <c r="I18" s="337"/>
      <c r="J18" s="338"/>
      <c r="K18" s="337">
        <f>SUM(K15:K17)</f>
        <v>12080276.859999998</v>
      </c>
      <c r="L18" s="337"/>
      <c r="M18" s="337"/>
      <c r="N18" s="336">
        <f>SUM(N15:N17)</f>
        <v>13711537.459999999</v>
      </c>
      <c r="O18" s="337"/>
      <c r="P18" s="338"/>
      <c r="Q18" s="336">
        <f>SUM(Q15:Q17)</f>
        <v>16439188.020000001</v>
      </c>
      <c r="R18" s="337"/>
      <c r="S18" s="338"/>
      <c r="T18" s="336">
        <f>SUM(T15:T17)</f>
        <v>15197830.030000003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31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2021</v>
      </c>
      <c r="I21" s="355"/>
      <c r="J21" s="355"/>
      <c r="K21" s="355">
        <f>N21-1</f>
        <v>2022</v>
      </c>
      <c r="L21" s="355"/>
      <c r="M21" s="355"/>
      <c r="N21" s="355">
        <f>Q21-1</f>
        <v>2023</v>
      </c>
      <c r="O21" s="355"/>
      <c r="P21" s="355"/>
      <c r="Q21" s="355">
        <f>T21-1</f>
        <v>2024</v>
      </c>
      <c r="R21" s="355"/>
      <c r="S21" s="355"/>
      <c r="T21" s="355">
        <f>X2</f>
        <v>2025</v>
      </c>
      <c r="U21" s="355"/>
      <c r="V21" s="355"/>
    </row>
    <row r="22" spans="1:22" ht="18.399999999999999" customHeight="1">
      <c r="A22" s="339" t="s">
        <v>17</v>
      </c>
      <c r="B22" s="340"/>
      <c r="C22" s="340"/>
      <c r="D22" s="340"/>
      <c r="E22" s="340"/>
      <c r="F22" s="340"/>
      <c r="G22" s="341"/>
      <c r="H22" s="603">
        <v>598333.62</v>
      </c>
      <c r="I22" s="356">
        <v>373432.17</v>
      </c>
      <c r="J22" s="357">
        <v>697745.74</v>
      </c>
      <c r="K22" s="603">
        <v>727258.07</v>
      </c>
      <c r="L22" s="356">
        <v>373432.17</v>
      </c>
      <c r="M22" s="357">
        <v>697745.74</v>
      </c>
      <c r="N22" s="603">
        <v>749956.55</v>
      </c>
      <c r="O22" s="356">
        <v>373432.17</v>
      </c>
      <c r="P22" s="357">
        <v>697745.74</v>
      </c>
      <c r="Q22" s="603">
        <v>781151.06</v>
      </c>
      <c r="R22" s="356">
        <v>373432.17</v>
      </c>
      <c r="S22" s="357">
        <v>697745.74</v>
      </c>
      <c r="T22" s="603">
        <v>1017826.59</v>
      </c>
      <c r="U22" s="356">
        <v>373432.17</v>
      </c>
      <c r="V22" s="357">
        <v>697745.74</v>
      </c>
    </row>
    <row r="23" spans="1:22" ht="18.399999999999999" customHeight="1">
      <c r="A23" s="339" t="s">
        <v>15</v>
      </c>
      <c r="B23" s="340"/>
      <c r="C23" s="340"/>
      <c r="D23" s="340"/>
      <c r="E23" s="340"/>
      <c r="F23" s="340"/>
      <c r="G23" s="341"/>
      <c r="H23" s="604">
        <v>9941839.0700000003</v>
      </c>
      <c r="I23" s="352">
        <v>12728583.199999999</v>
      </c>
      <c r="J23" s="353">
        <v>13240574.68</v>
      </c>
      <c r="K23" s="604">
        <v>10966030.49</v>
      </c>
      <c r="L23" s="352">
        <v>12728583.199999999</v>
      </c>
      <c r="M23" s="353">
        <v>13240574.68</v>
      </c>
      <c r="N23" s="604">
        <v>13550907.75</v>
      </c>
      <c r="O23" s="352">
        <v>12728583.199999999</v>
      </c>
      <c r="P23" s="353">
        <v>13240574.68</v>
      </c>
      <c r="Q23" s="604">
        <v>13258887.029999999</v>
      </c>
      <c r="R23" s="352">
        <v>12728583.199999999</v>
      </c>
      <c r="S23" s="353">
        <v>13240574.68</v>
      </c>
      <c r="T23" s="604">
        <v>13460543.279999999</v>
      </c>
      <c r="U23" s="352">
        <v>12728583.199999999</v>
      </c>
      <c r="V23" s="353">
        <v>13240574.68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1"/>
      <c r="H24" s="604">
        <v>99709.5</v>
      </c>
      <c r="I24" s="352">
        <v>548784.99</v>
      </c>
      <c r="J24" s="353">
        <v>408005.67</v>
      </c>
      <c r="K24" s="604">
        <v>349049.33</v>
      </c>
      <c r="L24" s="352">
        <v>548784.99</v>
      </c>
      <c r="M24" s="353">
        <v>408005.67</v>
      </c>
      <c r="N24" s="604">
        <v>508622.77</v>
      </c>
      <c r="O24" s="352">
        <v>548784.99</v>
      </c>
      <c r="P24" s="353">
        <v>408005.67</v>
      </c>
      <c r="Q24" s="604">
        <v>388091.27</v>
      </c>
      <c r="R24" s="352">
        <v>548784.99</v>
      </c>
      <c r="S24" s="353">
        <v>408005.67</v>
      </c>
      <c r="T24" s="604">
        <v>294205.71000000002</v>
      </c>
      <c r="U24" s="352">
        <v>548784.99</v>
      </c>
      <c r="V24" s="353">
        <v>408005.67</v>
      </c>
    </row>
    <row r="25" spans="1:22" ht="18.399999999999999" customHeight="1" thickBot="1">
      <c r="A25" s="344" t="s">
        <v>3</v>
      </c>
      <c r="B25" s="345"/>
      <c r="C25" s="345"/>
      <c r="D25" s="345"/>
      <c r="E25" s="345"/>
      <c r="F25" s="345"/>
      <c r="G25" s="346"/>
      <c r="H25" s="605">
        <v>1458731.75</v>
      </c>
      <c r="I25" s="347">
        <v>0</v>
      </c>
      <c r="J25" s="348">
        <v>0</v>
      </c>
      <c r="K25" s="605">
        <v>0</v>
      </c>
      <c r="L25" s="347">
        <v>0</v>
      </c>
      <c r="M25" s="348">
        <v>0</v>
      </c>
      <c r="N25" s="605">
        <v>0</v>
      </c>
      <c r="O25" s="347">
        <v>0</v>
      </c>
      <c r="P25" s="348">
        <v>0</v>
      </c>
      <c r="Q25" s="605">
        <v>863622.74</v>
      </c>
      <c r="R25" s="347">
        <v>0</v>
      </c>
      <c r="S25" s="348">
        <v>0</v>
      </c>
      <c r="T25" s="605">
        <v>0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12098613.939999999</v>
      </c>
      <c r="I26" s="350"/>
      <c r="J26" s="350"/>
      <c r="K26" s="349">
        <f>SUM(K22:K25)</f>
        <v>12042337.890000001</v>
      </c>
      <c r="L26" s="350"/>
      <c r="M26" s="351"/>
      <c r="N26" s="350">
        <f>SUM(N22:N25)</f>
        <v>14809487.07</v>
      </c>
      <c r="O26" s="350"/>
      <c r="P26" s="350"/>
      <c r="Q26" s="349">
        <f>SUM(Q22:Q25)</f>
        <v>15291752.1</v>
      </c>
      <c r="R26" s="350"/>
      <c r="S26" s="351"/>
      <c r="T26" s="349">
        <f>SUM(T22:T25)</f>
        <v>14772575.58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6">
        <v>878588.23</v>
      </c>
      <c r="I27" s="342">
        <v>6001218.2883333303</v>
      </c>
      <c r="J27" s="343">
        <v>5811470.0833333302</v>
      </c>
      <c r="K27" s="606">
        <v>207431.76</v>
      </c>
      <c r="L27" s="342">
        <v>6001218.2883333303</v>
      </c>
      <c r="M27" s="343">
        <v>5811470.0833333302</v>
      </c>
      <c r="N27" s="606">
        <v>405011</v>
      </c>
      <c r="O27" s="342">
        <v>6001218.2883333303</v>
      </c>
      <c r="P27" s="343">
        <v>5811470.0833333302</v>
      </c>
      <c r="Q27" s="606">
        <v>2044395.47</v>
      </c>
      <c r="R27" s="342">
        <v>6001218.2883333303</v>
      </c>
      <c r="S27" s="343">
        <v>5811470.0833333302</v>
      </c>
      <c r="T27" s="606">
        <v>1397721.04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5">
        <v>0</v>
      </c>
      <c r="I28" s="347">
        <v>0</v>
      </c>
      <c r="J28" s="348">
        <v>0</v>
      </c>
      <c r="K28" s="605">
        <v>0</v>
      </c>
      <c r="L28" s="347">
        <v>0</v>
      </c>
      <c r="M28" s="348">
        <v>0</v>
      </c>
      <c r="N28" s="605">
        <v>0</v>
      </c>
      <c r="O28" s="347">
        <v>0</v>
      </c>
      <c r="P28" s="348">
        <v>0</v>
      </c>
      <c r="Q28" s="605">
        <v>0</v>
      </c>
      <c r="R28" s="347">
        <v>0</v>
      </c>
      <c r="S28" s="348">
        <v>0</v>
      </c>
      <c r="T28" s="605">
        <v>0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12977202.17</v>
      </c>
      <c r="I29" s="337"/>
      <c r="J29" s="337"/>
      <c r="K29" s="336">
        <f>SUM(K26:K28)</f>
        <v>12249769.65</v>
      </c>
      <c r="L29" s="337"/>
      <c r="M29" s="338"/>
      <c r="N29" s="337">
        <f>SUM(N26:N28)</f>
        <v>15214498.07</v>
      </c>
      <c r="O29" s="337"/>
      <c r="P29" s="337"/>
      <c r="Q29" s="336">
        <f>SUM(Q26:Q28)</f>
        <v>17336147.57</v>
      </c>
      <c r="R29" s="337"/>
      <c r="S29" s="338"/>
      <c r="T29" s="336">
        <f>SUM(T26:T28)</f>
        <v>16170296.620000001</v>
      </c>
      <c r="U29" s="337"/>
      <c r="V29" s="338"/>
    </row>
    <row r="30" spans="1:22" ht="16.899999999999999" customHeight="1">
      <c r="A30" s="104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Les Bons Villers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Coordonnées!$V$1</f>
        <v>52075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Coordonnées!$V$2</f>
        <v>2025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Coordonnées!$V$3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300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298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2021</v>
      </c>
      <c r="I9" s="355"/>
      <c r="J9" s="355"/>
      <c r="K9" s="355">
        <f>N9-1</f>
        <v>2022</v>
      </c>
      <c r="L9" s="355"/>
      <c r="M9" s="355"/>
      <c r="N9" s="355">
        <f>Q9-1</f>
        <v>2023</v>
      </c>
      <c r="O9" s="355"/>
      <c r="P9" s="355"/>
      <c r="Q9" s="355">
        <f>T9-1</f>
        <v>2024</v>
      </c>
      <c r="R9" s="355"/>
      <c r="S9" s="355"/>
      <c r="T9" s="355">
        <f>X2</f>
        <v>2025</v>
      </c>
      <c r="U9" s="355"/>
      <c r="V9" s="355"/>
    </row>
    <row r="10" spans="1:24" ht="18.399999999999999" customHeight="1">
      <c r="A10" s="363" t="s">
        <v>15</v>
      </c>
      <c r="B10" s="364"/>
      <c r="C10" s="364"/>
      <c r="D10" s="364"/>
      <c r="E10" s="364"/>
      <c r="F10" s="364"/>
      <c r="G10" s="364"/>
      <c r="H10" s="603">
        <v>1649140.05</v>
      </c>
      <c r="I10" s="356">
        <v>5512664.2599999998</v>
      </c>
      <c r="J10" s="357">
        <v>5512664.2599999998</v>
      </c>
      <c r="K10" s="603">
        <v>150199.82999999999</v>
      </c>
      <c r="L10" s="356">
        <v>5512664.2599999998</v>
      </c>
      <c r="M10" s="357">
        <v>5512664.2599999998</v>
      </c>
      <c r="N10" s="603">
        <v>158075.91</v>
      </c>
      <c r="O10" s="356">
        <v>5512664.2599999998</v>
      </c>
      <c r="P10" s="357">
        <v>5512664.2599999998</v>
      </c>
      <c r="Q10" s="603">
        <v>42348.97</v>
      </c>
      <c r="R10" s="356">
        <v>5512664.2599999998</v>
      </c>
      <c r="S10" s="357">
        <v>5512664.2599999998</v>
      </c>
      <c r="T10" s="603">
        <v>91034.41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301</v>
      </c>
      <c r="B11" s="340"/>
      <c r="C11" s="340"/>
      <c r="D11" s="340"/>
      <c r="E11" s="340"/>
      <c r="F11" s="340"/>
      <c r="G11" s="340"/>
      <c r="H11" s="604">
        <v>1979424.06</v>
      </c>
      <c r="I11" s="352">
        <v>2726342.74</v>
      </c>
      <c r="J11" s="353">
        <v>2726342.74</v>
      </c>
      <c r="K11" s="604">
        <v>5565384.6399999997</v>
      </c>
      <c r="L11" s="352">
        <v>2726342.74</v>
      </c>
      <c r="M11" s="353">
        <v>2726342.74</v>
      </c>
      <c r="N11" s="604">
        <v>3110762.04</v>
      </c>
      <c r="O11" s="352">
        <v>2726342.74</v>
      </c>
      <c r="P11" s="353">
        <v>2726342.74</v>
      </c>
      <c r="Q11" s="604">
        <v>3027345.78</v>
      </c>
      <c r="R11" s="352">
        <v>2726342.74</v>
      </c>
      <c r="S11" s="353">
        <v>2726342.74</v>
      </c>
      <c r="T11" s="604">
        <v>3858513.39</v>
      </c>
      <c r="U11" s="352">
        <v>2726342.74</v>
      </c>
      <c r="V11" s="353">
        <v>2726342.74</v>
      </c>
    </row>
    <row r="12" spans="1:24" ht="18.399999999999999" customHeight="1">
      <c r="A12" s="339" t="s">
        <v>16</v>
      </c>
      <c r="B12" s="340"/>
      <c r="C12" s="340"/>
      <c r="D12" s="340"/>
      <c r="E12" s="340"/>
      <c r="F12" s="340"/>
      <c r="G12" s="340"/>
      <c r="H12" s="604">
        <v>51718.9</v>
      </c>
      <c r="I12" s="352">
        <v>4264832.04</v>
      </c>
      <c r="J12" s="353">
        <v>4264832.04</v>
      </c>
      <c r="K12" s="604">
        <v>170521.64</v>
      </c>
      <c r="L12" s="352">
        <v>4264832.04</v>
      </c>
      <c r="M12" s="353">
        <v>4264832.04</v>
      </c>
      <c r="N12" s="604">
        <v>44459.09</v>
      </c>
      <c r="O12" s="352">
        <v>4264832.04</v>
      </c>
      <c r="P12" s="353">
        <v>4264832.04</v>
      </c>
      <c r="Q12" s="604">
        <v>79610.48</v>
      </c>
      <c r="R12" s="352">
        <v>4264832.04</v>
      </c>
      <c r="S12" s="353">
        <v>4264832.04</v>
      </c>
      <c r="T12" s="604">
        <v>190820.05</v>
      </c>
      <c r="U12" s="352">
        <v>4264832.04</v>
      </c>
      <c r="V12" s="353">
        <v>4264832.04</v>
      </c>
    </row>
    <row r="13" spans="1:24" ht="18.399999999999999" customHeight="1">
      <c r="A13" s="339" t="s">
        <v>3</v>
      </c>
      <c r="B13" s="340"/>
      <c r="C13" s="340"/>
      <c r="D13" s="340"/>
      <c r="E13" s="340"/>
      <c r="F13" s="340"/>
      <c r="G13" s="340"/>
      <c r="H13" s="604">
        <v>0</v>
      </c>
      <c r="I13" s="352">
        <v>41563.69</v>
      </c>
      <c r="J13" s="353">
        <v>41563.69</v>
      </c>
      <c r="K13" s="604">
        <v>0</v>
      </c>
      <c r="L13" s="352">
        <v>41563.69</v>
      </c>
      <c r="M13" s="353">
        <v>41563.69</v>
      </c>
      <c r="N13" s="604">
        <v>0</v>
      </c>
      <c r="O13" s="352">
        <v>41563.69</v>
      </c>
      <c r="P13" s="353">
        <v>41563.69</v>
      </c>
      <c r="Q13" s="604">
        <v>0</v>
      </c>
      <c r="R13" s="352">
        <v>41563.69</v>
      </c>
      <c r="S13" s="353">
        <v>41563.69</v>
      </c>
      <c r="T13" s="604">
        <v>0</v>
      </c>
      <c r="U13" s="352">
        <v>41563.69</v>
      </c>
      <c r="V13" s="353">
        <v>41563.69</v>
      </c>
    </row>
    <row r="14" spans="1:24" ht="18.399999999999999" customHeight="1" thickBot="1">
      <c r="A14" s="344"/>
      <c r="B14" s="345"/>
      <c r="C14" s="345"/>
      <c r="D14" s="345"/>
      <c r="E14" s="345"/>
      <c r="F14" s="345"/>
      <c r="G14" s="345"/>
      <c r="H14" s="605">
        <v>320000</v>
      </c>
      <c r="I14" s="347">
        <v>0</v>
      </c>
      <c r="J14" s="348">
        <v>0</v>
      </c>
      <c r="K14" s="605">
        <v>0</v>
      </c>
      <c r="L14" s="347">
        <v>0</v>
      </c>
      <c r="M14" s="348">
        <v>0</v>
      </c>
      <c r="N14" s="605">
        <v>0</v>
      </c>
      <c r="O14" s="347">
        <v>0</v>
      </c>
      <c r="P14" s="348">
        <v>0</v>
      </c>
      <c r="Q14" s="605">
        <v>0</v>
      </c>
      <c r="R14" s="347">
        <v>0</v>
      </c>
      <c r="S14" s="348">
        <v>0</v>
      </c>
      <c r="T14" s="605">
        <v>0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4000283.0100000002</v>
      </c>
      <c r="I15" s="350"/>
      <c r="J15" s="351"/>
      <c r="K15" s="350">
        <f>SUM(K10:K14)</f>
        <v>5886106.1099999994</v>
      </c>
      <c r="L15" s="350"/>
      <c r="M15" s="350"/>
      <c r="N15" s="349">
        <f>SUM(N10:N14)</f>
        <v>3313297.04</v>
      </c>
      <c r="O15" s="350"/>
      <c r="P15" s="351"/>
      <c r="Q15" s="350">
        <f>SUM(Q10:Q14)</f>
        <v>3149305.23</v>
      </c>
      <c r="R15" s="350"/>
      <c r="S15" s="351"/>
      <c r="T15" s="350">
        <f>SUM(T10:T14)</f>
        <v>4140367.85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6">
        <v>2125429.83</v>
      </c>
      <c r="I16" s="342">
        <v>1521059.02</v>
      </c>
      <c r="J16" s="343">
        <v>2351270.66</v>
      </c>
      <c r="K16" s="606">
        <v>1844776.16</v>
      </c>
      <c r="L16" s="342">
        <v>1659060.83</v>
      </c>
      <c r="M16" s="343">
        <v>1521059.02</v>
      </c>
      <c r="N16" s="606">
        <v>4542887.9800000004</v>
      </c>
      <c r="O16" s="342">
        <v>2230351.92</v>
      </c>
      <c r="P16" s="343">
        <v>1659060.83</v>
      </c>
      <c r="Q16" s="606">
        <v>3422777.94</v>
      </c>
      <c r="R16" s="342">
        <v>2351270.66</v>
      </c>
      <c r="S16" s="343">
        <v>2230351.92</v>
      </c>
      <c r="T16" s="606">
        <v>1619448.83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5">
        <v>1142144.23</v>
      </c>
      <c r="I17" s="347">
        <v>1192323.53</v>
      </c>
      <c r="J17" s="348">
        <v>824300.6</v>
      </c>
      <c r="K17" s="605">
        <v>1460166.95</v>
      </c>
      <c r="L17" s="347">
        <v>4295659.8600000003</v>
      </c>
      <c r="M17" s="348">
        <v>1192323.53</v>
      </c>
      <c r="N17" s="605">
        <v>1091340.1499999999</v>
      </c>
      <c r="O17" s="347">
        <v>1045347.08</v>
      </c>
      <c r="P17" s="348">
        <v>4295659.8600000003</v>
      </c>
      <c r="Q17" s="605">
        <v>310874.28999999998</v>
      </c>
      <c r="R17" s="347">
        <v>824300.6</v>
      </c>
      <c r="S17" s="348">
        <v>1045347.08</v>
      </c>
      <c r="T17" s="605">
        <v>340037.37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7267857.0700000003</v>
      </c>
      <c r="I18" s="337"/>
      <c r="J18" s="338"/>
      <c r="K18" s="337">
        <f>SUM(K15:K17)</f>
        <v>9191049.2199999988</v>
      </c>
      <c r="L18" s="337"/>
      <c r="M18" s="337"/>
      <c r="N18" s="336">
        <f>SUM(N15:N17)</f>
        <v>8947525.1699999999</v>
      </c>
      <c r="O18" s="337"/>
      <c r="P18" s="338"/>
      <c r="Q18" s="336">
        <f>SUM(Q15:Q17)</f>
        <v>6882957.46</v>
      </c>
      <c r="R18" s="337"/>
      <c r="S18" s="338"/>
      <c r="T18" s="336">
        <f>SUM(T15:T17)</f>
        <v>6099854.0499999998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299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2021</v>
      </c>
      <c r="I21" s="355"/>
      <c r="J21" s="355"/>
      <c r="K21" s="355">
        <f>N21-1</f>
        <v>2022</v>
      </c>
      <c r="L21" s="355"/>
      <c r="M21" s="355"/>
      <c r="N21" s="355">
        <f>Q21-1</f>
        <v>2023</v>
      </c>
      <c r="O21" s="355"/>
      <c r="P21" s="355"/>
      <c r="Q21" s="355">
        <f>T21-1</f>
        <v>2024</v>
      </c>
      <c r="R21" s="355"/>
      <c r="S21" s="355"/>
      <c r="T21" s="355">
        <f>X2</f>
        <v>2025</v>
      </c>
      <c r="U21" s="355"/>
      <c r="V21" s="355"/>
    </row>
    <row r="22" spans="1:22" ht="18.399999999999999" customHeight="1">
      <c r="A22" s="363" t="s">
        <v>15</v>
      </c>
      <c r="B22" s="364"/>
      <c r="C22" s="364"/>
      <c r="D22" s="364"/>
      <c r="E22" s="364"/>
      <c r="F22" s="364"/>
      <c r="G22" s="364"/>
      <c r="H22" s="603">
        <v>463695.76</v>
      </c>
      <c r="I22" s="356">
        <v>373432.17</v>
      </c>
      <c r="J22" s="357">
        <v>697745.74</v>
      </c>
      <c r="K22" s="603">
        <v>2456224.02</v>
      </c>
      <c r="L22" s="356">
        <v>365967.42</v>
      </c>
      <c r="M22" s="357">
        <v>373432.17</v>
      </c>
      <c r="N22" s="603">
        <v>853431</v>
      </c>
      <c r="O22" s="356">
        <v>414709.37</v>
      </c>
      <c r="P22" s="357">
        <v>365967.42</v>
      </c>
      <c r="Q22" s="603">
        <v>469735.64</v>
      </c>
      <c r="R22" s="356">
        <v>697745.74</v>
      </c>
      <c r="S22" s="357">
        <v>414709.37</v>
      </c>
      <c r="T22" s="603">
        <v>579079.46</v>
      </c>
      <c r="U22" s="356">
        <v>557211.56000000006</v>
      </c>
      <c r="V22" s="357">
        <v>577850.16</v>
      </c>
    </row>
    <row r="23" spans="1:22" ht="18.399999999999999" customHeight="1">
      <c r="A23" s="339" t="s">
        <v>301</v>
      </c>
      <c r="B23" s="340"/>
      <c r="C23" s="340"/>
      <c r="D23" s="340"/>
      <c r="E23" s="340"/>
      <c r="F23" s="340"/>
      <c r="G23" s="340"/>
      <c r="H23" s="604">
        <v>11224.98</v>
      </c>
      <c r="I23" s="352">
        <v>12728583.199999999</v>
      </c>
      <c r="J23" s="353">
        <v>13240574.68</v>
      </c>
      <c r="K23" s="604">
        <v>66718.11</v>
      </c>
      <c r="L23" s="352">
        <v>12120371.99</v>
      </c>
      <c r="M23" s="353">
        <v>12728583.199999999</v>
      </c>
      <c r="N23" s="604">
        <v>13367.5</v>
      </c>
      <c r="O23" s="352">
        <v>12941517.73</v>
      </c>
      <c r="P23" s="353">
        <v>12120371.99</v>
      </c>
      <c r="Q23" s="604">
        <v>8154</v>
      </c>
      <c r="R23" s="352">
        <v>13240574.68</v>
      </c>
      <c r="S23" s="353">
        <v>12941517.73</v>
      </c>
      <c r="T23" s="604">
        <v>28197</v>
      </c>
      <c r="U23" s="352">
        <v>13289626.9983333</v>
      </c>
      <c r="V23" s="353">
        <v>13396094.2633333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0"/>
      <c r="H24" s="604">
        <v>1490174.36</v>
      </c>
      <c r="I24" s="352">
        <v>548784.99</v>
      </c>
      <c r="J24" s="353">
        <v>408005.67</v>
      </c>
      <c r="K24" s="604">
        <v>4865060.92</v>
      </c>
      <c r="L24" s="352">
        <v>536819.05000000005</v>
      </c>
      <c r="M24" s="353">
        <v>548784.99</v>
      </c>
      <c r="N24" s="604">
        <v>1546662.08</v>
      </c>
      <c r="O24" s="352">
        <v>344975.81</v>
      </c>
      <c r="P24" s="353">
        <v>536819.05000000005</v>
      </c>
      <c r="Q24" s="604">
        <v>1781657.73</v>
      </c>
      <c r="R24" s="352">
        <v>408005.67</v>
      </c>
      <c r="S24" s="353">
        <v>344975.81</v>
      </c>
      <c r="T24" s="604">
        <v>3534497.97</v>
      </c>
      <c r="U24" s="352">
        <v>128208.38666666699</v>
      </c>
      <c r="V24" s="353">
        <v>26303.796666666702</v>
      </c>
    </row>
    <row r="25" spans="1:22" ht="18.399999999999999" customHeight="1" thickBot="1">
      <c r="A25" s="339" t="s">
        <v>3</v>
      </c>
      <c r="B25" s="340"/>
      <c r="C25" s="340"/>
      <c r="D25" s="340"/>
      <c r="E25" s="340"/>
      <c r="F25" s="340"/>
      <c r="G25" s="340"/>
      <c r="H25" s="605">
        <v>0</v>
      </c>
      <c r="I25" s="347">
        <v>0</v>
      </c>
      <c r="J25" s="348">
        <v>0</v>
      </c>
      <c r="K25" s="605">
        <v>0</v>
      </c>
      <c r="L25" s="347">
        <v>0</v>
      </c>
      <c r="M25" s="348">
        <v>0</v>
      </c>
      <c r="N25" s="605">
        <v>0</v>
      </c>
      <c r="O25" s="347">
        <v>0</v>
      </c>
      <c r="P25" s="348">
        <v>0</v>
      </c>
      <c r="Q25" s="605">
        <v>0</v>
      </c>
      <c r="R25" s="347">
        <v>0</v>
      </c>
      <c r="S25" s="348">
        <v>0</v>
      </c>
      <c r="T25" s="605">
        <v>0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1965095.1</v>
      </c>
      <c r="I26" s="350"/>
      <c r="J26" s="350"/>
      <c r="K26" s="349">
        <f>SUM(K22:K25)</f>
        <v>7388003.0499999998</v>
      </c>
      <c r="L26" s="350"/>
      <c r="M26" s="351"/>
      <c r="N26" s="350">
        <f>SUM(N22:N25)</f>
        <v>2413460.58</v>
      </c>
      <c r="O26" s="350"/>
      <c r="P26" s="350"/>
      <c r="Q26" s="349">
        <f>SUM(Q22:Q25)</f>
        <v>2259547.37</v>
      </c>
      <c r="R26" s="350"/>
      <c r="S26" s="351"/>
      <c r="T26" s="349">
        <f>SUM(T22:T25)</f>
        <v>4141774.43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6">
        <v>4317680.8</v>
      </c>
      <c r="I27" s="342"/>
      <c r="J27" s="343"/>
      <c r="K27" s="606">
        <v>2143893.25</v>
      </c>
      <c r="L27" s="342">
        <v>10122961.629999999</v>
      </c>
      <c r="M27" s="343">
        <v>6628334.5600000005</v>
      </c>
      <c r="N27" s="606">
        <v>5981455.0199999996</v>
      </c>
      <c r="O27" s="342">
        <v>6248838.1500000004</v>
      </c>
      <c r="P27" s="343">
        <v>10122961.629999999</v>
      </c>
      <c r="Q27" s="606">
        <v>3791499.56</v>
      </c>
      <c r="R27" s="342">
        <v>6834216</v>
      </c>
      <c r="S27" s="343">
        <v>6248838.1500000004</v>
      </c>
      <c r="T27" s="606">
        <v>2027923.78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5">
        <v>1151105.9099999999</v>
      </c>
      <c r="I28" s="347">
        <v>0</v>
      </c>
      <c r="J28" s="348">
        <v>0</v>
      </c>
      <c r="K28" s="605">
        <v>889150.77</v>
      </c>
      <c r="L28" s="347">
        <v>0</v>
      </c>
      <c r="M28" s="348">
        <v>0</v>
      </c>
      <c r="N28" s="605">
        <v>828104.51</v>
      </c>
      <c r="O28" s="347">
        <v>0</v>
      </c>
      <c r="P28" s="348">
        <v>0</v>
      </c>
      <c r="Q28" s="605">
        <v>875769.94</v>
      </c>
      <c r="R28" s="347">
        <v>0</v>
      </c>
      <c r="S28" s="348">
        <v>0</v>
      </c>
      <c r="T28" s="605">
        <v>1022648.64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7433881.8100000005</v>
      </c>
      <c r="I29" s="337"/>
      <c r="J29" s="337"/>
      <c r="K29" s="336">
        <f>SUM(K26:K28)</f>
        <v>10421047.07</v>
      </c>
      <c r="L29" s="337"/>
      <c r="M29" s="338"/>
      <c r="N29" s="337">
        <f>SUM(N26:N28)</f>
        <v>9223020.1099999994</v>
      </c>
      <c r="O29" s="337"/>
      <c r="P29" s="337"/>
      <c r="Q29" s="336">
        <f>SUM(Q26:Q28)</f>
        <v>6926816.8699999992</v>
      </c>
      <c r="R29" s="337"/>
      <c r="S29" s="338"/>
      <c r="T29" s="336">
        <f>SUM(T26:T28)</f>
        <v>7192346.8499999996</v>
      </c>
      <c r="U29" s="337"/>
      <c r="V29" s="338"/>
    </row>
    <row r="30" spans="1:22" ht="16.899999999999999" customHeight="1">
      <c r="A30" s="71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Les Bons Villers</v>
      </c>
      <c r="F1" s="307"/>
      <c r="G1" s="307"/>
      <c r="H1" s="307"/>
      <c r="I1" s="237" t="str">
        <f>Coordonnées!$U$1</f>
        <v>Code INS</v>
      </c>
      <c r="J1" s="275">
        <f>Coordonnées!$V$1</f>
        <v>52075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3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3" t="s">
        <v>326</v>
      </c>
      <c r="F5" s="384"/>
      <c r="G5" s="384"/>
      <c r="H5" s="384"/>
      <c r="I5" s="384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7">
        <v>1576453.03</v>
      </c>
      <c r="F8" s="607">
        <v>148470.01999999999</v>
      </c>
      <c r="G8" s="607">
        <v>156349.5</v>
      </c>
      <c r="H8" s="607">
        <v>1422608.3</v>
      </c>
      <c r="I8" s="607">
        <v>176477.95</v>
      </c>
    </row>
    <row r="9" spans="1:10" ht="30" customHeight="1">
      <c r="A9" s="374" t="s">
        <v>18</v>
      </c>
      <c r="B9" s="375"/>
      <c r="C9" s="375"/>
      <c r="D9" s="376"/>
      <c r="E9" s="607">
        <v>2262567.6800000002</v>
      </c>
      <c r="F9" s="607">
        <v>2491171.81</v>
      </c>
      <c r="G9" s="607">
        <v>2698796.71</v>
      </c>
      <c r="H9" s="607">
        <v>2821371.4</v>
      </c>
      <c r="I9" s="607">
        <v>2768323.25</v>
      </c>
    </row>
    <row r="10" spans="1:10" ht="30" customHeight="1">
      <c r="A10" s="374" t="s">
        <v>19</v>
      </c>
      <c r="B10" s="375"/>
      <c r="C10" s="375"/>
      <c r="D10" s="376"/>
      <c r="E10" s="607">
        <v>1149178.48</v>
      </c>
      <c r="F10" s="607">
        <v>1125117.3400000001</v>
      </c>
      <c r="G10" s="607">
        <v>1199065.93</v>
      </c>
      <c r="H10" s="607">
        <v>1564127.94</v>
      </c>
      <c r="I10" s="607">
        <v>1353236.97</v>
      </c>
    </row>
    <row r="11" spans="1:10" ht="30" customHeight="1">
      <c r="A11" s="374" t="s">
        <v>20</v>
      </c>
      <c r="B11" s="375"/>
      <c r="C11" s="375"/>
      <c r="D11" s="376"/>
      <c r="E11" s="607">
        <v>2043897.72</v>
      </c>
      <c r="F11" s="607">
        <v>2025827.77</v>
      </c>
      <c r="G11" s="607">
        <v>2312727.52</v>
      </c>
      <c r="H11" s="607">
        <v>2604319.1</v>
      </c>
      <c r="I11" s="607">
        <v>2631689.66</v>
      </c>
    </row>
    <row r="12" spans="1:10" ht="30" customHeight="1">
      <c r="A12" s="374" t="s">
        <v>28</v>
      </c>
      <c r="B12" s="375"/>
      <c r="C12" s="375"/>
      <c r="D12" s="376"/>
      <c r="E12" s="607">
        <v>55624.68</v>
      </c>
      <c r="F12" s="607">
        <v>20334.18</v>
      </c>
      <c r="G12" s="607">
        <v>22499.27</v>
      </c>
      <c r="H12" s="607">
        <v>22993.68</v>
      </c>
      <c r="I12" s="607">
        <v>27603.71</v>
      </c>
    </row>
    <row r="13" spans="1:10" ht="30" customHeight="1">
      <c r="A13" s="374" t="s">
        <v>21</v>
      </c>
      <c r="B13" s="375"/>
      <c r="C13" s="375"/>
      <c r="D13" s="376"/>
      <c r="E13" s="607">
        <v>10666.33</v>
      </c>
      <c r="F13" s="607">
        <v>14322.73</v>
      </c>
      <c r="G13" s="607">
        <v>70372.27</v>
      </c>
      <c r="H13" s="607">
        <v>34900.870000000003</v>
      </c>
      <c r="I13" s="607">
        <v>39307.15</v>
      </c>
    </row>
    <row r="14" spans="1:10" ht="30" customHeight="1">
      <c r="A14" s="374" t="s">
        <v>22</v>
      </c>
      <c r="B14" s="375"/>
      <c r="C14" s="375"/>
      <c r="D14" s="376"/>
      <c r="E14" s="607">
        <v>825425.6</v>
      </c>
      <c r="F14" s="607">
        <v>915344.94</v>
      </c>
      <c r="G14" s="607">
        <v>1049865.6000000001</v>
      </c>
      <c r="H14" s="607">
        <v>1242507.18</v>
      </c>
      <c r="I14" s="607">
        <v>1263273.8600000001</v>
      </c>
    </row>
    <row r="15" spans="1:10" ht="30" customHeight="1">
      <c r="A15" s="374" t="s">
        <v>23</v>
      </c>
      <c r="B15" s="375"/>
      <c r="C15" s="375"/>
      <c r="D15" s="376"/>
      <c r="E15" s="607">
        <v>647494.38</v>
      </c>
      <c r="F15" s="607">
        <v>692452.52</v>
      </c>
      <c r="G15" s="607">
        <v>732331.08</v>
      </c>
      <c r="H15" s="607">
        <v>801593.29</v>
      </c>
      <c r="I15" s="607">
        <v>712714.28</v>
      </c>
    </row>
    <row r="16" spans="1:10" ht="30" customHeight="1">
      <c r="A16" s="377" t="s">
        <v>34</v>
      </c>
      <c r="B16" s="378"/>
      <c r="C16" s="378"/>
      <c r="D16" s="379"/>
      <c r="E16" s="607">
        <v>4750</v>
      </c>
      <c r="F16" s="607">
        <v>4731.5</v>
      </c>
      <c r="G16" s="607">
        <v>5111.6000000000004</v>
      </c>
      <c r="H16" s="607">
        <v>5150.6000000000004</v>
      </c>
      <c r="I16" s="607">
        <v>5361.4</v>
      </c>
    </row>
    <row r="17" spans="1:9" ht="30" customHeight="1">
      <c r="A17" s="374" t="s">
        <v>33</v>
      </c>
      <c r="B17" s="375"/>
      <c r="C17" s="375"/>
      <c r="D17" s="376"/>
      <c r="E17" s="607">
        <v>73055.570000000007</v>
      </c>
      <c r="F17" s="607">
        <v>73229.039999999994</v>
      </c>
      <c r="G17" s="607">
        <v>81224.97</v>
      </c>
      <c r="H17" s="607">
        <v>79803.759999999995</v>
      </c>
      <c r="I17" s="607">
        <v>103632.49</v>
      </c>
    </row>
    <row r="18" spans="1:9" ht="30" customHeight="1">
      <c r="A18" s="374" t="s">
        <v>24</v>
      </c>
      <c r="B18" s="375"/>
      <c r="C18" s="375"/>
      <c r="D18" s="376"/>
      <c r="E18" s="607">
        <v>1990878.79</v>
      </c>
      <c r="F18" s="607">
        <v>2117324.79</v>
      </c>
      <c r="G18" s="607">
        <v>2492237.88</v>
      </c>
      <c r="H18" s="607">
        <v>2907939.12</v>
      </c>
      <c r="I18" s="607">
        <v>2851043.44</v>
      </c>
    </row>
    <row r="19" spans="1:9" ht="30" customHeight="1">
      <c r="A19" s="377" t="s">
        <v>25</v>
      </c>
      <c r="B19" s="378"/>
      <c r="C19" s="378"/>
      <c r="D19" s="379"/>
      <c r="E19" s="607">
        <v>1649036.21</v>
      </c>
      <c r="F19" s="607">
        <v>1858215.54</v>
      </c>
      <c r="G19" s="607">
        <v>1936358.56</v>
      </c>
      <c r="H19" s="607">
        <v>2085526.52</v>
      </c>
      <c r="I19" s="607">
        <v>2195419.1</v>
      </c>
    </row>
    <row r="20" spans="1:9" ht="30" customHeight="1">
      <c r="A20" s="374" t="s">
        <v>26</v>
      </c>
      <c r="B20" s="375"/>
      <c r="C20" s="375"/>
      <c r="D20" s="376"/>
      <c r="E20" s="607">
        <v>96237.16</v>
      </c>
      <c r="F20" s="607">
        <v>125451.72</v>
      </c>
      <c r="G20" s="607">
        <v>237765.46</v>
      </c>
      <c r="H20" s="607">
        <v>252803.18</v>
      </c>
      <c r="I20" s="607">
        <v>311791.52</v>
      </c>
    </row>
    <row r="21" spans="1:9" ht="30" customHeight="1">
      <c r="A21" s="380" t="s">
        <v>27</v>
      </c>
      <c r="B21" s="381"/>
      <c r="C21" s="381"/>
      <c r="D21" s="382"/>
      <c r="E21" s="607">
        <v>5249.15</v>
      </c>
      <c r="F21" s="607">
        <v>10721.18</v>
      </c>
      <c r="G21" s="607">
        <v>10969.41</v>
      </c>
      <c r="H21" s="607">
        <v>10696.41</v>
      </c>
      <c r="I21" s="607">
        <v>103318.37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Les Bons Villers</v>
      </c>
      <c r="F1" s="307"/>
      <c r="G1" s="307"/>
      <c r="H1" s="307"/>
      <c r="I1" s="237" t="str">
        <f>Coordonnées!$U$1</f>
        <v>Code INS</v>
      </c>
      <c r="J1" s="275">
        <f>Coordonnées!$V$1</f>
        <v>52075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8" t="s">
        <v>327</v>
      </c>
      <c r="F5" s="389"/>
      <c r="G5" s="389"/>
      <c r="H5" s="389"/>
      <c r="I5" s="389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7">
        <v>9345157.9100000001</v>
      </c>
      <c r="F8" s="607">
        <v>9956663.1600000001</v>
      </c>
      <c r="G8" s="607">
        <v>12529222.35</v>
      </c>
      <c r="H8" s="607">
        <v>14553154.43</v>
      </c>
      <c r="I8" s="607">
        <v>13452180.130000001</v>
      </c>
    </row>
    <row r="9" spans="1:10" ht="30" customHeight="1">
      <c r="A9" s="374" t="s">
        <v>18</v>
      </c>
      <c r="B9" s="375"/>
      <c r="C9" s="375"/>
      <c r="D9" s="376"/>
      <c r="E9" s="607">
        <v>850067.4</v>
      </c>
      <c r="F9" s="607">
        <v>139677.85</v>
      </c>
      <c r="G9" s="607">
        <v>124090.25</v>
      </c>
      <c r="H9" s="607">
        <v>125206.77</v>
      </c>
      <c r="I9" s="607">
        <v>174496.26</v>
      </c>
    </row>
    <row r="10" spans="1:10" ht="30" customHeight="1">
      <c r="A10" s="374" t="s">
        <v>19</v>
      </c>
      <c r="B10" s="375"/>
      <c r="C10" s="375"/>
      <c r="D10" s="376"/>
      <c r="E10" s="607">
        <v>0</v>
      </c>
      <c r="F10" s="607">
        <v>0</v>
      </c>
      <c r="G10" s="607">
        <v>0</v>
      </c>
      <c r="H10" s="607">
        <v>0</v>
      </c>
      <c r="I10" s="607">
        <v>0</v>
      </c>
    </row>
    <row r="11" spans="1:10" ht="30" customHeight="1">
      <c r="A11" s="374" t="s">
        <v>20</v>
      </c>
      <c r="B11" s="375"/>
      <c r="C11" s="375"/>
      <c r="D11" s="376"/>
      <c r="E11" s="607">
        <v>239113.89</v>
      </c>
      <c r="F11" s="607">
        <v>36586.629999999997</v>
      </c>
      <c r="G11" s="607">
        <v>155572.54</v>
      </c>
      <c r="H11" s="607">
        <v>23652.7</v>
      </c>
      <c r="I11" s="607">
        <v>74603.92</v>
      </c>
    </row>
    <row r="12" spans="1:10" ht="30" customHeight="1">
      <c r="A12" s="374" t="s">
        <v>28</v>
      </c>
      <c r="B12" s="375"/>
      <c r="C12" s="375"/>
      <c r="D12" s="376"/>
      <c r="E12" s="607">
        <v>250567.27</v>
      </c>
      <c r="F12" s="607">
        <v>208885.4</v>
      </c>
      <c r="G12" s="607">
        <v>212412.32</v>
      </c>
      <c r="H12" s="607">
        <v>210902.86</v>
      </c>
      <c r="I12" s="607">
        <v>218445.76</v>
      </c>
    </row>
    <row r="13" spans="1:10" ht="30" customHeight="1">
      <c r="A13" s="374" t="s">
        <v>21</v>
      </c>
      <c r="B13" s="375"/>
      <c r="C13" s="375"/>
      <c r="D13" s="376"/>
      <c r="E13" s="607">
        <v>16034.71</v>
      </c>
      <c r="F13" s="607">
        <v>2603.7199999999998</v>
      </c>
      <c r="G13" s="607">
        <v>44556.11</v>
      </c>
      <c r="H13" s="607">
        <v>3843.49</v>
      </c>
      <c r="I13" s="607">
        <v>2771.87</v>
      </c>
    </row>
    <row r="14" spans="1:10" ht="30" customHeight="1">
      <c r="A14" s="374" t="s">
        <v>22</v>
      </c>
      <c r="B14" s="375"/>
      <c r="C14" s="375"/>
      <c r="D14" s="376"/>
      <c r="E14" s="607">
        <v>629658.29</v>
      </c>
      <c r="F14" s="607">
        <v>523135.39</v>
      </c>
      <c r="G14" s="607">
        <v>615493.87</v>
      </c>
      <c r="H14" s="607">
        <v>752265.09</v>
      </c>
      <c r="I14" s="607">
        <v>637603</v>
      </c>
    </row>
    <row r="15" spans="1:10" ht="30" customHeight="1">
      <c r="A15" s="374" t="s">
        <v>23</v>
      </c>
      <c r="B15" s="375"/>
      <c r="C15" s="375"/>
      <c r="D15" s="376"/>
      <c r="E15" s="607">
        <v>361219.57</v>
      </c>
      <c r="F15" s="607">
        <v>129685.5</v>
      </c>
      <c r="G15" s="607">
        <v>105451.64</v>
      </c>
      <c r="H15" s="607">
        <v>93431.78</v>
      </c>
      <c r="I15" s="607">
        <v>95534.44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0</v>
      </c>
      <c r="F17" s="607">
        <v>0</v>
      </c>
      <c r="G17" s="607">
        <v>135.66999999999999</v>
      </c>
      <c r="H17" s="607">
        <v>0</v>
      </c>
      <c r="I17" s="607">
        <v>116.68</v>
      </c>
    </row>
    <row r="18" spans="1:9" ht="30" customHeight="1">
      <c r="A18" s="374" t="s">
        <v>24</v>
      </c>
      <c r="B18" s="375"/>
      <c r="C18" s="375"/>
      <c r="D18" s="376"/>
      <c r="E18" s="607">
        <v>887786.44</v>
      </c>
      <c r="F18" s="607">
        <v>755493.58</v>
      </c>
      <c r="G18" s="607">
        <v>753830.69</v>
      </c>
      <c r="H18" s="607">
        <v>906029.55</v>
      </c>
      <c r="I18" s="607">
        <v>1006316.3</v>
      </c>
    </row>
    <row r="19" spans="1:9" ht="30" customHeight="1">
      <c r="A19" s="377" t="s">
        <v>25</v>
      </c>
      <c r="B19" s="378"/>
      <c r="C19" s="378"/>
      <c r="D19" s="379"/>
      <c r="E19" s="607">
        <v>345913.54</v>
      </c>
      <c r="F19" s="607">
        <v>157139.67000000001</v>
      </c>
      <c r="G19" s="607">
        <v>212543.94</v>
      </c>
      <c r="H19" s="607">
        <v>261261.98</v>
      </c>
      <c r="I19" s="607">
        <v>175861.34</v>
      </c>
    </row>
    <row r="20" spans="1:9" ht="30" customHeight="1">
      <c r="A20" s="374" t="s">
        <v>26</v>
      </c>
      <c r="B20" s="375"/>
      <c r="C20" s="375"/>
      <c r="D20" s="376"/>
      <c r="E20" s="607">
        <v>48823.91</v>
      </c>
      <c r="F20" s="607">
        <v>56043.77</v>
      </c>
      <c r="G20" s="607">
        <v>63134.63</v>
      </c>
      <c r="H20" s="607">
        <v>92164.35</v>
      </c>
      <c r="I20" s="607">
        <v>158386.16</v>
      </c>
    </row>
    <row r="21" spans="1:9" ht="30" customHeight="1">
      <c r="A21" s="380" t="s">
        <v>27</v>
      </c>
      <c r="B21" s="381"/>
      <c r="C21" s="381"/>
      <c r="D21" s="382"/>
      <c r="E21" s="607">
        <v>2500</v>
      </c>
      <c r="F21" s="607">
        <v>251840.77</v>
      </c>
      <c r="G21" s="607">
        <v>397978.63</v>
      </c>
      <c r="H21" s="607">
        <v>205234.07</v>
      </c>
      <c r="I21" s="607">
        <v>168471.13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Les Bons Villers</v>
      </c>
      <c r="F1" s="307"/>
      <c r="G1" s="307"/>
      <c r="H1" s="307"/>
      <c r="I1" s="237" t="str">
        <f>Coordonnées!$U$1</f>
        <v>Code INS</v>
      </c>
      <c r="J1" s="275">
        <f>Coordonnées!$V$1</f>
        <v>52075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0" t="s">
        <v>328</v>
      </c>
      <c r="F5" s="391"/>
      <c r="G5" s="391"/>
      <c r="H5" s="391"/>
      <c r="I5" s="391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7">
        <v>1462144.23</v>
      </c>
      <c r="F8" s="607">
        <v>1460166.95</v>
      </c>
      <c r="G8" s="607">
        <v>1142965.46</v>
      </c>
      <c r="H8" s="607">
        <v>346050.47</v>
      </c>
      <c r="I8" s="607">
        <v>340037.37</v>
      </c>
    </row>
    <row r="9" spans="1:10" ht="30" customHeight="1">
      <c r="A9" s="374" t="s">
        <v>18</v>
      </c>
      <c r="B9" s="375"/>
      <c r="C9" s="375"/>
      <c r="D9" s="376"/>
      <c r="E9" s="607">
        <v>358759.53</v>
      </c>
      <c r="F9" s="607">
        <v>236175.09</v>
      </c>
      <c r="G9" s="607">
        <v>316167.17</v>
      </c>
      <c r="H9" s="607">
        <v>311536.78000000003</v>
      </c>
      <c r="I9" s="607">
        <v>220489.44</v>
      </c>
    </row>
    <row r="10" spans="1:10" ht="30" customHeight="1">
      <c r="A10" s="374" t="s">
        <v>19</v>
      </c>
      <c r="B10" s="375"/>
      <c r="C10" s="375"/>
      <c r="D10" s="376"/>
      <c r="E10" s="607">
        <v>0</v>
      </c>
      <c r="F10" s="607">
        <v>0</v>
      </c>
      <c r="G10" s="607">
        <v>0</v>
      </c>
      <c r="H10" s="607">
        <v>0</v>
      </c>
      <c r="I10" s="607">
        <v>0</v>
      </c>
    </row>
    <row r="11" spans="1:10" ht="30" customHeight="1">
      <c r="A11" s="374" t="s">
        <v>20</v>
      </c>
      <c r="B11" s="375"/>
      <c r="C11" s="375"/>
      <c r="D11" s="376"/>
      <c r="E11" s="607">
        <v>679076.97</v>
      </c>
      <c r="F11" s="607">
        <v>1961978.01</v>
      </c>
      <c r="G11" s="607">
        <v>2115075.02</v>
      </c>
      <c r="H11" s="607">
        <v>1975522.79</v>
      </c>
      <c r="I11" s="607">
        <v>2356838.0699999998</v>
      </c>
    </row>
    <row r="12" spans="1:10" ht="30" customHeight="1">
      <c r="A12" s="374" t="s">
        <v>28</v>
      </c>
      <c r="B12" s="375"/>
      <c r="C12" s="375"/>
      <c r="D12" s="376"/>
      <c r="E12" s="607">
        <v>0</v>
      </c>
      <c r="F12" s="607">
        <v>0</v>
      </c>
      <c r="G12" s="607">
        <v>0</v>
      </c>
      <c r="H12" s="607">
        <v>0</v>
      </c>
      <c r="I12" s="607">
        <v>0</v>
      </c>
    </row>
    <row r="13" spans="1:10" ht="30" customHeight="1">
      <c r="A13" s="374" t="s">
        <v>21</v>
      </c>
      <c r="B13" s="375"/>
      <c r="C13" s="375"/>
      <c r="D13" s="376"/>
      <c r="E13" s="607">
        <v>205558.33</v>
      </c>
      <c r="F13" s="607">
        <v>145964.82999999999</v>
      </c>
      <c r="G13" s="607">
        <v>29526.22</v>
      </c>
      <c r="H13" s="607">
        <v>33331.78</v>
      </c>
      <c r="I13" s="607">
        <v>37962.400000000001</v>
      </c>
    </row>
    <row r="14" spans="1:10" ht="30" customHeight="1">
      <c r="A14" s="374" t="s">
        <v>22</v>
      </c>
      <c r="B14" s="375"/>
      <c r="C14" s="375"/>
      <c r="D14" s="376"/>
      <c r="E14" s="607">
        <v>372678.78</v>
      </c>
      <c r="F14" s="607">
        <v>730361.51</v>
      </c>
      <c r="G14" s="607">
        <v>89221.62</v>
      </c>
      <c r="H14" s="607">
        <v>107579.06</v>
      </c>
      <c r="I14" s="607">
        <v>32682.46</v>
      </c>
    </row>
    <row r="15" spans="1:10" ht="30" customHeight="1">
      <c r="A15" s="374" t="s">
        <v>23</v>
      </c>
      <c r="B15" s="375"/>
      <c r="C15" s="375"/>
      <c r="D15" s="376"/>
      <c r="E15" s="607">
        <v>891479.73</v>
      </c>
      <c r="F15" s="607">
        <v>80213.289999999994</v>
      </c>
      <c r="G15" s="607">
        <v>11336.21</v>
      </c>
      <c r="H15" s="607">
        <v>5000</v>
      </c>
      <c r="I15" s="607">
        <v>160481.47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26389.18</v>
      </c>
      <c r="F17" s="607">
        <v>17001.990000000002</v>
      </c>
      <c r="G17" s="607">
        <v>25772.92</v>
      </c>
      <c r="H17" s="607">
        <v>4017.19</v>
      </c>
      <c r="I17" s="607">
        <v>58757.38</v>
      </c>
    </row>
    <row r="18" spans="1:9" ht="30" customHeight="1">
      <c r="A18" s="374" t="s">
        <v>24</v>
      </c>
      <c r="B18" s="375"/>
      <c r="C18" s="375"/>
      <c r="D18" s="376"/>
      <c r="E18" s="607">
        <v>30549.01</v>
      </c>
      <c r="F18" s="607">
        <v>3118.63</v>
      </c>
      <c r="G18" s="607">
        <v>82175.100000000006</v>
      </c>
      <c r="H18" s="607">
        <v>136143.06</v>
      </c>
      <c r="I18" s="607">
        <v>122851.06</v>
      </c>
    </row>
    <row r="19" spans="1:9" ht="30" customHeight="1">
      <c r="A19" s="377" t="s">
        <v>25</v>
      </c>
      <c r="B19" s="378"/>
      <c r="C19" s="378"/>
      <c r="D19" s="379"/>
      <c r="E19" s="607">
        <v>182624.91</v>
      </c>
      <c r="F19" s="607">
        <v>219814.12</v>
      </c>
      <c r="G19" s="607">
        <v>151967.5</v>
      </c>
      <c r="H19" s="607">
        <v>115385.54</v>
      </c>
      <c r="I19" s="607">
        <v>155254.22</v>
      </c>
    </row>
    <row r="20" spans="1:9" ht="30" customHeight="1">
      <c r="A20" s="374" t="s">
        <v>26</v>
      </c>
      <c r="B20" s="375"/>
      <c r="C20" s="375"/>
      <c r="D20" s="376"/>
      <c r="E20" s="607">
        <v>933166.57</v>
      </c>
      <c r="F20" s="607">
        <v>2483870.4</v>
      </c>
      <c r="G20" s="607">
        <v>440429.97</v>
      </c>
      <c r="H20" s="607">
        <v>425612.85</v>
      </c>
      <c r="I20" s="607">
        <v>995051.35</v>
      </c>
    </row>
    <row r="21" spans="1:9" ht="30" customHeight="1">
      <c r="A21" s="380" t="s">
        <v>27</v>
      </c>
      <c r="B21" s="381"/>
      <c r="C21" s="381"/>
      <c r="D21" s="382"/>
      <c r="E21" s="607">
        <v>0</v>
      </c>
      <c r="F21" s="607">
        <v>7608.24</v>
      </c>
      <c r="G21" s="607">
        <v>0</v>
      </c>
      <c r="H21" s="607">
        <v>0</v>
      </c>
      <c r="I21" s="607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Les Bons Villers</v>
      </c>
      <c r="F1" s="307"/>
      <c r="G1" s="307"/>
      <c r="H1" s="307"/>
      <c r="I1" s="237" t="str">
        <f>Coordonnées!$U$1</f>
        <v>Code INS</v>
      </c>
      <c r="J1" s="275">
        <f>Coordonnées!$V$1</f>
        <v>52075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2" t="s">
        <v>329</v>
      </c>
      <c r="F5" s="393"/>
      <c r="G5" s="393"/>
      <c r="H5" s="393"/>
      <c r="I5" s="393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7">
        <v>5251586.71</v>
      </c>
      <c r="F8" s="607">
        <v>3481342.66</v>
      </c>
      <c r="G8" s="607">
        <v>6831789.5899999999</v>
      </c>
      <c r="H8" s="607">
        <v>4691882</v>
      </c>
      <c r="I8" s="607">
        <v>3212393.39</v>
      </c>
    </row>
    <row r="9" spans="1:10" ht="30" customHeight="1">
      <c r="A9" s="374" t="s">
        <v>18</v>
      </c>
      <c r="B9" s="375"/>
      <c r="C9" s="375"/>
      <c r="D9" s="376"/>
      <c r="E9" s="607">
        <v>436208.48</v>
      </c>
      <c r="F9" s="607">
        <v>266103.25</v>
      </c>
      <c r="G9" s="607">
        <v>194062.33</v>
      </c>
      <c r="H9" s="607">
        <v>70000</v>
      </c>
      <c r="I9" s="607">
        <v>315512.69</v>
      </c>
    </row>
    <row r="10" spans="1:10" ht="30" customHeight="1">
      <c r="A10" s="374" t="s">
        <v>19</v>
      </c>
      <c r="B10" s="375"/>
      <c r="C10" s="375"/>
      <c r="D10" s="376"/>
      <c r="E10" s="607">
        <v>0</v>
      </c>
      <c r="F10" s="607">
        <v>0</v>
      </c>
      <c r="G10" s="607">
        <v>0</v>
      </c>
      <c r="H10" s="607">
        <v>0</v>
      </c>
      <c r="I10" s="607">
        <v>0</v>
      </c>
    </row>
    <row r="11" spans="1:10" ht="30" customHeight="1">
      <c r="A11" s="374" t="s">
        <v>20</v>
      </c>
      <c r="B11" s="375"/>
      <c r="C11" s="375"/>
      <c r="D11" s="376"/>
      <c r="E11" s="607">
        <v>715883.54</v>
      </c>
      <c r="F11" s="607">
        <v>1515677.48</v>
      </c>
      <c r="G11" s="607">
        <v>1873817.2</v>
      </c>
      <c r="H11" s="607">
        <v>1762850.38</v>
      </c>
      <c r="I11" s="607">
        <v>1741151.81</v>
      </c>
    </row>
    <row r="12" spans="1:10" ht="30" customHeight="1">
      <c r="A12" s="374" t="s">
        <v>28</v>
      </c>
      <c r="B12" s="375"/>
      <c r="C12" s="375"/>
      <c r="D12" s="376"/>
      <c r="E12" s="607">
        <v>2020.9</v>
      </c>
      <c r="F12" s="607">
        <v>0</v>
      </c>
      <c r="G12" s="607">
        <v>0</v>
      </c>
      <c r="H12" s="607">
        <v>0</v>
      </c>
      <c r="I12" s="607">
        <v>0</v>
      </c>
    </row>
    <row r="13" spans="1:10" ht="30" customHeight="1">
      <c r="A13" s="374" t="s">
        <v>21</v>
      </c>
      <c r="B13" s="375"/>
      <c r="C13" s="375"/>
      <c r="D13" s="376"/>
      <c r="E13" s="607">
        <v>205558.33</v>
      </c>
      <c r="F13" s="607">
        <v>145964.82999999999</v>
      </c>
      <c r="G13" s="607">
        <v>29526.22</v>
      </c>
      <c r="H13" s="607">
        <v>33331.78</v>
      </c>
      <c r="I13" s="607">
        <v>32276.03</v>
      </c>
    </row>
    <row r="14" spans="1:10" ht="30" customHeight="1">
      <c r="A14" s="374" t="s">
        <v>22</v>
      </c>
      <c r="B14" s="375"/>
      <c r="C14" s="375"/>
      <c r="D14" s="376"/>
      <c r="E14" s="607">
        <v>215459.98</v>
      </c>
      <c r="F14" s="607">
        <v>1139871.33</v>
      </c>
      <c r="G14" s="607">
        <v>34527.550000000003</v>
      </c>
      <c r="H14" s="607">
        <v>36366.19</v>
      </c>
      <c r="I14" s="607">
        <v>40000</v>
      </c>
    </row>
    <row r="15" spans="1:10" ht="30" customHeight="1">
      <c r="A15" s="374" t="s">
        <v>23</v>
      </c>
      <c r="B15" s="375"/>
      <c r="C15" s="375"/>
      <c r="D15" s="376"/>
      <c r="E15" s="607">
        <v>94371.57</v>
      </c>
      <c r="F15" s="607">
        <v>55000</v>
      </c>
      <c r="G15" s="607">
        <v>0</v>
      </c>
      <c r="H15" s="607">
        <v>0</v>
      </c>
      <c r="I15" s="607">
        <v>150000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0</v>
      </c>
      <c r="F17" s="607">
        <v>0</v>
      </c>
      <c r="G17" s="607">
        <v>0</v>
      </c>
      <c r="H17" s="607">
        <v>0</v>
      </c>
      <c r="I17" s="607">
        <v>76072.88</v>
      </c>
    </row>
    <row r="18" spans="1:9" ht="30" customHeight="1">
      <c r="A18" s="374" t="s">
        <v>24</v>
      </c>
      <c r="B18" s="375"/>
      <c r="C18" s="375"/>
      <c r="D18" s="376"/>
      <c r="E18" s="607">
        <v>0</v>
      </c>
      <c r="F18" s="607">
        <v>0</v>
      </c>
      <c r="G18" s="607">
        <v>56450</v>
      </c>
      <c r="H18" s="607">
        <v>79844.92</v>
      </c>
      <c r="I18" s="607">
        <v>377400</v>
      </c>
    </row>
    <row r="19" spans="1:9" ht="30" customHeight="1">
      <c r="A19" s="377" t="s">
        <v>25</v>
      </c>
      <c r="B19" s="378"/>
      <c r="C19" s="378"/>
      <c r="D19" s="379"/>
      <c r="E19" s="607">
        <v>184740.61</v>
      </c>
      <c r="F19" s="607">
        <v>169434.3</v>
      </c>
      <c r="G19" s="607">
        <v>117434.16</v>
      </c>
      <c r="H19" s="607">
        <v>42541.599999999999</v>
      </c>
      <c r="I19" s="607">
        <v>245040.05</v>
      </c>
    </row>
    <row r="20" spans="1:9" ht="30" customHeight="1">
      <c r="A20" s="374" t="s">
        <v>26</v>
      </c>
      <c r="B20" s="375"/>
      <c r="C20" s="375"/>
      <c r="D20" s="376"/>
      <c r="E20" s="607">
        <v>0</v>
      </c>
      <c r="F20" s="607">
        <v>3647653.22</v>
      </c>
      <c r="G20" s="607">
        <v>85413.06</v>
      </c>
      <c r="H20" s="607">
        <v>210000</v>
      </c>
      <c r="I20" s="607">
        <v>1002500</v>
      </c>
    </row>
    <row r="21" spans="1:9" ht="30" customHeight="1">
      <c r="A21" s="380" t="s">
        <v>27</v>
      </c>
      <c r="B21" s="381"/>
      <c r="C21" s="381"/>
      <c r="D21" s="382"/>
      <c r="E21" s="607">
        <v>110851.69</v>
      </c>
      <c r="F21" s="607">
        <v>0</v>
      </c>
      <c r="G21" s="607">
        <v>0</v>
      </c>
      <c r="H21" s="607">
        <v>0</v>
      </c>
      <c r="I21" s="607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303" t="str">
        <f>Coordonnées!A1</f>
        <v>Synthèse des Comptes</v>
      </c>
      <c r="B1" s="304"/>
      <c r="C1" s="307" t="str">
        <f>Coordonnées!G1</f>
        <v>Administration communale de Les Bons Villers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52075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H3" s="268"/>
      <c r="J3" s="233" t="str">
        <f>Coordonnées!$U$3</f>
        <v>Version:</v>
      </c>
      <c r="K3" s="277">
        <f>Coordonnées!$V$3</f>
        <v>2</v>
      </c>
    </row>
    <row r="4" spans="1:11">
      <c r="A4" s="44"/>
      <c r="B4" s="44"/>
      <c r="C4" s="38"/>
      <c r="D4" s="44"/>
      <c r="E4" s="44"/>
    </row>
    <row r="5" spans="1:11" ht="13.5" thickBot="1">
      <c r="A5" s="141"/>
      <c r="B5" s="142"/>
      <c r="C5" s="143"/>
      <c r="D5" s="143"/>
      <c r="E5" s="418"/>
      <c r="F5" s="418"/>
      <c r="G5" s="176"/>
      <c r="H5" s="176"/>
      <c r="I5" s="144"/>
      <c r="J5" s="13"/>
    </row>
    <row r="6" spans="1:11">
      <c r="A6" s="145" t="s">
        <v>39</v>
      </c>
      <c r="B6" s="146"/>
      <c r="C6" s="146"/>
      <c r="D6" s="146"/>
      <c r="E6" s="397" t="s">
        <v>41</v>
      </c>
      <c r="F6" s="406">
        <f>K2</f>
        <v>2025</v>
      </c>
      <c r="G6" s="407"/>
      <c r="H6" s="400">
        <f>F6-1</f>
        <v>2024</v>
      </c>
      <c r="I6" s="401"/>
      <c r="J6" s="13"/>
    </row>
    <row r="7" spans="1:11" ht="10.15" customHeight="1">
      <c r="A7" s="72"/>
      <c r="B7" s="146"/>
      <c r="C7" s="72"/>
      <c r="D7" s="146"/>
      <c r="E7" s="398"/>
      <c r="F7" s="408"/>
      <c r="G7" s="409"/>
      <c r="H7" s="402"/>
      <c r="I7" s="403"/>
      <c r="J7" s="13"/>
    </row>
    <row r="8" spans="1:11" ht="13.15" customHeight="1" thickBot="1">
      <c r="A8" s="147"/>
      <c r="B8" s="146"/>
      <c r="C8" s="148" t="s">
        <v>40</v>
      </c>
      <c r="D8" s="146"/>
      <c r="E8" s="399"/>
      <c r="F8" s="410"/>
      <c r="G8" s="411"/>
      <c r="H8" s="404"/>
      <c r="I8" s="405"/>
      <c r="J8" s="13"/>
    </row>
    <row r="9" spans="1:11" ht="10.15" customHeight="1">
      <c r="A9" s="149"/>
      <c r="B9" s="150"/>
      <c r="C9" s="151"/>
      <c r="D9" s="151"/>
      <c r="E9" s="152"/>
      <c r="F9" s="177"/>
      <c r="G9" s="179"/>
      <c r="H9" s="436"/>
      <c r="I9" s="437"/>
      <c r="J9" s="13"/>
    </row>
    <row r="10" spans="1:11">
      <c r="A10" s="146" t="s">
        <v>42</v>
      </c>
      <c r="B10" s="146"/>
      <c r="C10" s="146"/>
      <c r="D10" s="146"/>
      <c r="E10" s="153" t="s">
        <v>43</v>
      </c>
      <c r="F10" s="416">
        <f>F12+F14+F29+F35+F39</f>
        <v>44109940.269999996</v>
      </c>
      <c r="G10" s="417"/>
      <c r="H10" s="416">
        <f>H12+H14+H29+H35+H39</f>
        <v>44097175.509999998</v>
      </c>
      <c r="I10" s="432"/>
      <c r="J10" s="13"/>
    </row>
    <row r="11" spans="1:11" ht="8.4499999999999993" customHeight="1">
      <c r="A11" s="146"/>
      <c r="B11" s="146"/>
      <c r="C11" s="146"/>
      <c r="D11" s="146"/>
      <c r="E11" s="153"/>
      <c r="F11" s="178"/>
      <c r="G11" s="180"/>
      <c r="H11" s="426"/>
      <c r="I11" s="438"/>
      <c r="J11" s="13"/>
    </row>
    <row r="12" spans="1:11">
      <c r="A12" s="154" t="s">
        <v>44</v>
      </c>
      <c r="B12" s="155" t="s">
        <v>45</v>
      </c>
      <c r="C12" s="150"/>
      <c r="D12" s="150"/>
      <c r="E12" s="153">
        <v>21</v>
      </c>
      <c r="F12" s="414">
        <v>399313.82</v>
      </c>
      <c r="G12" s="415"/>
      <c r="H12" s="414">
        <v>59286.64</v>
      </c>
      <c r="I12" s="419"/>
      <c r="J12" s="13"/>
    </row>
    <row r="13" spans="1:11" ht="10.35" customHeight="1">
      <c r="A13" s="154"/>
      <c r="B13" s="155"/>
      <c r="C13" s="150"/>
      <c r="D13" s="150"/>
      <c r="E13" s="153"/>
      <c r="F13" s="414"/>
      <c r="G13" s="415"/>
      <c r="H13" s="414"/>
      <c r="I13" s="419"/>
      <c r="J13" s="13"/>
    </row>
    <row r="14" spans="1:11">
      <c r="A14" s="154" t="s">
        <v>46</v>
      </c>
      <c r="B14" s="155" t="s">
        <v>47</v>
      </c>
      <c r="C14" s="150"/>
      <c r="D14" s="150"/>
      <c r="E14" s="153" t="s">
        <v>48</v>
      </c>
      <c r="F14" s="416">
        <f>SUM(F16:F27)</f>
        <v>38634202.649999999</v>
      </c>
      <c r="G14" s="417"/>
      <c r="H14" s="416">
        <f>SUM(H16:H27)</f>
        <v>38205663.009999998</v>
      </c>
      <c r="I14" s="432"/>
      <c r="J14" s="13"/>
    </row>
    <row r="15" spans="1:11">
      <c r="A15" s="156"/>
      <c r="B15" s="157" t="s">
        <v>49</v>
      </c>
      <c r="C15" s="158"/>
      <c r="D15" s="158"/>
      <c r="E15" s="153"/>
      <c r="F15" s="412"/>
      <c r="G15" s="413"/>
      <c r="H15" s="412"/>
      <c r="I15" s="425"/>
      <c r="J15" s="13"/>
    </row>
    <row r="16" spans="1:11">
      <c r="A16" s="156"/>
      <c r="B16" s="156" t="s">
        <v>50</v>
      </c>
      <c r="C16" s="159" t="s">
        <v>51</v>
      </c>
      <c r="D16" s="151"/>
      <c r="E16" s="153">
        <v>220</v>
      </c>
      <c r="F16" s="414">
        <v>1103014.8600000001</v>
      </c>
      <c r="G16" s="415"/>
      <c r="H16" s="414">
        <v>1072180.3700000001</v>
      </c>
      <c r="I16" s="419"/>
      <c r="J16" s="13"/>
    </row>
    <row r="17" spans="1:10">
      <c r="A17" s="156"/>
      <c r="B17" s="156" t="s">
        <v>52</v>
      </c>
      <c r="C17" s="151" t="s">
        <v>53</v>
      </c>
      <c r="D17" s="151"/>
      <c r="E17" s="153">
        <v>221</v>
      </c>
      <c r="F17" s="414">
        <v>17274944.379999999</v>
      </c>
      <c r="G17" s="415"/>
      <c r="H17" s="414">
        <v>17864210.449999999</v>
      </c>
      <c r="I17" s="419"/>
      <c r="J17" s="13"/>
    </row>
    <row r="18" spans="1:10">
      <c r="A18" s="156"/>
      <c r="B18" s="156" t="s">
        <v>54</v>
      </c>
      <c r="C18" s="151" t="s">
        <v>55</v>
      </c>
      <c r="D18" s="151"/>
      <c r="E18" s="153">
        <v>223</v>
      </c>
      <c r="F18" s="414">
        <v>11277453.01</v>
      </c>
      <c r="G18" s="415"/>
      <c r="H18" s="414">
        <v>10267294.82</v>
      </c>
      <c r="I18" s="419"/>
      <c r="J18" s="13"/>
    </row>
    <row r="19" spans="1:10">
      <c r="A19" s="156"/>
      <c r="B19" s="156" t="s">
        <v>56</v>
      </c>
      <c r="C19" s="151" t="s">
        <v>57</v>
      </c>
      <c r="D19" s="151"/>
      <c r="E19" s="153">
        <v>224</v>
      </c>
      <c r="F19" s="414">
        <v>0</v>
      </c>
      <c r="G19" s="415"/>
      <c r="H19" s="414">
        <v>0</v>
      </c>
      <c r="I19" s="419"/>
      <c r="J19" s="13"/>
    </row>
    <row r="20" spans="1:10">
      <c r="A20" s="156"/>
      <c r="B20" s="156" t="s">
        <v>58</v>
      </c>
      <c r="C20" s="151" t="s">
        <v>287</v>
      </c>
      <c r="D20" s="151"/>
      <c r="E20" s="153">
        <v>226</v>
      </c>
      <c r="F20" s="414">
        <v>25817.85</v>
      </c>
      <c r="G20" s="415"/>
      <c r="H20" s="414">
        <v>30190.68</v>
      </c>
      <c r="I20" s="419"/>
      <c r="J20" s="13"/>
    </row>
    <row r="21" spans="1:10">
      <c r="A21" s="156"/>
      <c r="B21" s="160" t="s">
        <v>59</v>
      </c>
      <c r="C21" s="150"/>
      <c r="D21" s="150"/>
      <c r="E21" s="153"/>
      <c r="F21" s="414"/>
      <c r="G21" s="415"/>
      <c r="H21" s="414"/>
      <c r="I21" s="419"/>
      <c r="J21" s="13"/>
    </row>
    <row r="22" spans="1:10" ht="23.45" customHeight="1">
      <c r="A22" s="156"/>
      <c r="B22" s="161" t="s">
        <v>60</v>
      </c>
      <c r="C22" s="394" t="s">
        <v>286</v>
      </c>
      <c r="D22" s="395"/>
      <c r="E22" s="162" t="s">
        <v>61</v>
      </c>
      <c r="F22" s="420">
        <v>992684.72</v>
      </c>
      <c r="G22" s="422"/>
      <c r="H22" s="420">
        <v>1055287.31</v>
      </c>
      <c r="I22" s="421"/>
      <c r="J22" s="13"/>
    </row>
    <row r="23" spans="1:10">
      <c r="A23" s="156"/>
      <c r="B23" s="156" t="s">
        <v>62</v>
      </c>
      <c r="C23" s="151" t="s">
        <v>63</v>
      </c>
      <c r="D23" s="151"/>
      <c r="E23" s="153">
        <v>234</v>
      </c>
      <c r="F23" s="414">
        <v>1543.68</v>
      </c>
      <c r="G23" s="415"/>
      <c r="H23" s="414">
        <v>1543.68</v>
      </c>
      <c r="I23" s="419"/>
      <c r="J23" s="13"/>
    </row>
    <row r="24" spans="1:10">
      <c r="A24" s="156"/>
      <c r="B24" s="160" t="s">
        <v>64</v>
      </c>
      <c r="C24" s="150"/>
      <c r="D24" s="150"/>
      <c r="E24" s="153"/>
      <c r="F24" s="414"/>
      <c r="G24" s="415"/>
      <c r="H24" s="414"/>
      <c r="I24" s="419"/>
      <c r="J24" s="13"/>
    </row>
    <row r="25" spans="1:10">
      <c r="A25" s="156"/>
      <c r="B25" s="156" t="s">
        <v>65</v>
      </c>
      <c r="C25" s="151" t="s">
        <v>66</v>
      </c>
      <c r="D25" s="151"/>
      <c r="E25" s="153">
        <v>24</v>
      </c>
      <c r="F25" s="414">
        <v>7958744.1500000004</v>
      </c>
      <c r="G25" s="415"/>
      <c r="H25" s="414">
        <v>7914955.7000000002</v>
      </c>
      <c r="I25" s="419"/>
      <c r="J25" s="13"/>
    </row>
    <row r="26" spans="1:10">
      <c r="A26" s="156"/>
      <c r="B26" s="156" t="s">
        <v>67</v>
      </c>
      <c r="C26" s="151" t="s">
        <v>68</v>
      </c>
      <c r="D26" s="151"/>
      <c r="E26" s="153">
        <v>261</v>
      </c>
      <c r="F26" s="414">
        <v>0</v>
      </c>
      <c r="G26" s="415"/>
      <c r="H26" s="414">
        <v>0</v>
      </c>
      <c r="I26" s="419"/>
      <c r="J26" s="13"/>
    </row>
    <row r="27" spans="1:10">
      <c r="A27" s="156"/>
      <c r="B27" s="156" t="s">
        <v>69</v>
      </c>
      <c r="C27" s="151" t="s">
        <v>70</v>
      </c>
      <c r="D27" s="151"/>
      <c r="E27" s="163" t="s">
        <v>71</v>
      </c>
      <c r="F27" s="414">
        <v>0</v>
      </c>
      <c r="G27" s="415"/>
      <c r="H27" s="414">
        <v>0</v>
      </c>
      <c r="I27" s="419"/>
      <c r="J27" s="13"/>
    </row>
    <row r="28" spans="1:10" ht="10.15" customHeight="1">
      <c r="A28" s="156"/>
      <c r="B28" s="156"/>
      <c r="C28" s="151"/>
      <c r="D28" s="151"/>
      <c r="E28" s="163"/>
      <c r="F28" s="414"/>
      <c r="G28" s="415"/>
      <c r="H28" s="414"/>
      <c r="I28" s="419"/>
      <c r="J28" s="13"/>
    </row>
    <row r="29" spans="1:10">
      <c r="A29" s="154" t="s">
        <v>72</v>
      </c>
      <c r="B29" s="155" t="s">
        <v>73</v>
      </c>
      <c r="C29" s="150"/>
      <c r="D29" s="150"/>
      <c r="E29" s="153">
        <v>25</v>
      </c>
      <c r="F29" s="416">
        <f>SUM(F30:F33)</f>
        <v>355670.12</v>
      </c>
      <c r="G29" s="417"/>
      <c r="H29" s="416">
        <f>SUM(H30:H33)</f>
        <v>393611.29</v>
      </c>
      <c r="I29" s="432"/>
      <c r="J29" s="13"/>
    </row>
    <row r="30" spans="1:10">
      <c r="A30" s="156"/>
      <c r="B30" s="156" t="s">
        <v>50</v>
      </c>
      <c r="C30" s="151" t="s">
        <v>74</v>
      </c>
      <c r="D30" s="151"/>
      <c r="E30" s="153">
        <v>251</v>
      </c>
      <c r="F30" s="412">
        <v>0</v>
      </c>
      <c r="G30" s="413"/>
      <c r="H30" s="412">
        <v>0</v>
      </c>
      <c r="I30" s="425"/>
      <c r="J30" s="13"/>
    </row>
    <row r="31" spans="1:10">
      <c r="A31" s="156"/>
      <c r="B31" s="156" t="s">
        <v>52</v>
      </c>
      <c r="C31" s="151" t="s">
        <v>75</v>
      </c>
      <c r="D31" s="151"/>
      <c r="E31" s="153">
        <v>252</v>
      </c>
      <c r="F31" s="414">
        <v>21600</v>
      </c>
      <c r="G31" s="415"/>
      <c r="H31" s="414">
        <v>38465.480000000003</v>
      </c>
      <c r="I31" s="419"/>
      <c r="J31" s="13"/>
    </row>
    <row r="32" spans="1:10">
      <c r="A32" s="156"/>
      <c r="B32" s="156" t="s">
        <v>54</v>
      </c>
      <c r="C32" s="151" t="s">
        <v>76</v>
      </c>
      <c r="D32" s="151"/>
      <c r="E32" s="153">
        <v>254</v>
      </c>
      <c r="F32" s="414">
        <v>311346.12</v>
      </c>
      <c r="G32" s="415"/>
      <c r="H32" s="414">
        <v>337736.32</v>
      </c>
      <c r="I32" s="419"/>
      <c r="J32" s="13"/>
    </row>
    <row r="33" spans="1:10">
      <c r="A33" s="156"/>
      <c r="B33" s="156" t="s">
        <v>56</v>
      </c>
      <c r="C33" s="151" t="s">
        <v>77</v>
      </c>
      <c r="D33" s="151"/>
      <c r="E33" s="153">
        <v>256</v>
      </c>
      <c r="F33" s="414">
        <v>22724</v>
      </c>
      <c r="G33" s="415"/>
      <c r="H33" s="414">
        <v>17409.490000000002</v>
      </c>
      <c r="I33" s="419"/>
      <c r="J33" s="13"/>
    </row>
    <row r="34" spans="1:10" ht="10.15" customHeight="1">
      <c r="A34" s="156"/>
      <c r="B34" s="156"/>
      <c r="C34" s="151"/>
      <c r="D34" s="151"/>
      <c r="E34" s="153"/>
      <c r="F34" s="414"/>
      <c r="G34" s="415"/>
      <c r="H34" s="414"/>
      <c r="I34" s="419"/>
      <c r="J34" s="13"/>
    </row>
    <row r="35" spans="1:10">
      <c r="A35" s="154" t="s">
        <v>78</v>
      </c>
      <c r="B35" s="155" t="s">
        <v>79</v>
      </c>
      <c r="C35" s="150"/>
      <c r="D35" s="150"/>
      <c r="E35" s="153">
        <v>27</v>
      </c>
      <c r="F35" s="416">
        <f>SUM(F36:F37)</f>
        <v>1607920.3299999998</v>
      </c>
      <c r="G35" s="417"/>
      <c r="H35" s="416">
        <f>SUM(H36:H37)</f>
        <v>2366601.27</v>
      </c>
      <c r="I35" s="432"/>
      <c r="J35" s="13"/>
    </row>
    <row r="36" spans="1:10">
      <c r="A36" s="156"/>
      <c r="B36" s="156" t="s">
        <v>50</v>
      </c>
      <c r="C36" s="151" t="s">
        <v>80</v>
      </c>
      <c r="D36" s="151"/>
      <c r="E36" s="163" t="s">
        <v>81</v>
      </c>
      <c r="F36" s="412">
        <v>1515388.43</v>
      </c>
      <c r="G36" s="413"/>
      <c r="H36" s="412">
        <v>2262816.69</v>
      </c>
      <c r="I36" s="425"/>
      <c r="J36" s="13"/>
    </row>
    <row r="37" spans="1:10">
      <c r="A37" s="156"/>
      <c r="B37" s="156" t="s">
        <v>52</v>
      </c>
      <c r="C37" s="151" t="s">
        <v>82</v>
      </c>
      <c r="D37" s="151"/>
      <c r="E37" s="153">
        <v>275</v>
      </c>
      <c r="F37" s="414">
        <v>92531.9</v>
      </c>
      <c r="G37" s="415"/>
      <c r="H37" s="414">
        <v>103784.58</v>
      </c>
      <c r="I37" s="419"/>
      <c r="J37" s="13"/>
    </row>
    <row r="38" spans="1:10" ht="10.15" customHeight="1">
      <c r="A38" s="156"/>
      <c r="B38" s="156"/>
      <c r="C38" s="151"/>
      <c r="D38" s="151"/>
      <c r="E38" s="153"/>
      <c r="F38" s="414"/>
      <c r="G38" s="415"/>
      <c r="H38" s="414"/>
      <c r="I38" s="419"/>
      <c r="J38" s="13"/>
    </row>
    <row r="39" spans="1:10">
      <c r="A39" s="154" t="s">
        <v>83</v>
      </c>
      <c r="B39" s="155" t="s">
        <v>84</v>
      </c>
      <c r="C39" s="150"/>
      <c r="D39" s="150"/>
      <c r="E39" s="153">
        <v>28</v>
      </c>
      <c r="F39" s="416">
        <f>SUM(F40:F41)</f>
        <v>3112833.35</v>
      </c>
      <c r="G39" s="417"/>
      <c r="H39" s="416">
        <f>SUM(H40:H41)</f>
        <v>3072013.3</v>
      </c>
      <c r="I39" s="432"/>
      <c r="J39" s="13"/>
    </row>
    <row r="40" spans="1:10">
      <c r="A40" s="156"/>
      <c r="B40" s="156" t="s">
        <v>50</v>
      </c>
      <c r="C40" s="151" t="s">
        <v>85</v>
      </c>
      <c r="D40" s="151"/>
      <c r="E40" s="163" t="s">
        <v>86</v>
      </c>
      <c r="F40" s="412">
        <v>3112833.35</v>
      </c>
      <c r="G40" s="413"/>
      <c r="H40" s="412">
        <v>3072013.3</v>
      </c>
      <c r="I40" s="425"/>
      <c r="J40" s="13"/>
    </row>
    <row r="41" spans="1:10">
      <c r="A41" s="156"/>
      <c r="B41" s="156" t="s">
        <v>52</v>
      </c>
      <c r="C41" s="151" t="s">
        <v>87</v>
      </c>
      <c r="D41" s="151"/>
      <c r="E41" s="153">
        <v>288</v>
      </c>
      <c r="F41" s="414">
        <v>0</v>
      </c>
      <c r="G41" s="415"/>
      <c r="H41" s="414">
        <v>0</v>
      </c>
      <c r="I41" s="419"/>
      <c r="J41" s="13"/>
    </row>
    <row r="42" spans="1:10" ht="9.6" customHeight="1">
      <c r="A42" s="156"/>
      <c r="B42" s="156"/>
      <c r="C42" s="151"/>
      <c r="D42" s="151"/>
      <c r="E42" s="153"/>
      <c r="F42" s="414"/>
      <c r="G42" s="415"/>
      <c r="H42" s="414"/>
      <c r="I42" s="419"/>
      <c r="J42" s="13"/>
    </row>
    <row r="43" spans="1:10">
      <c r="A43" s="146" t="s">
        <v>88</v>
      </c>
      <c r="B43" s="146"/>
      <c r="C43" s="146"/>
      <c r="D43" s="146"/>
      <c r="E43" s="153" t="s">
        <v>89</v>
      </c>
      <c r="F43" s="428">
        <f>F45+F47+F57+F59</f>
        <v>10357415.75</v>
      </c>
      <c r="G43" s="429"/>
      <c r="H43" s="428">
        <f>H45+H47+H57+H59</f>
        <v>8196505.6099999994</v>
      </c>
      <c r="I43" s="433"/>
      <c r="J43" s="13"/>
    </row>
    <row r="44" spans="1:10" ht="8.4499999999999993" customHeight="1">
      <c r="A44" s="146"/>
      <c r="B44" s="146"/>
      <c r="C44" s="146"/>
      <c r="D44" s="146"/>
      <c r="E44" s="153"/>
      <c r="F44" s="430"/>
      <c r="G44" s="431"/>
      <c r="H44" s="430"/>
      <c r="I44" s="434"/>
      <c r="J44" s="13"/>
    </row>
    <row r="45" spans="1:10">
      <c r="A45" s="154" t="s">
        <v>90</v>
      </c>
      <c r="B45" s="155" t="s">
        <v>91</v>
      </c>
      <c r="C45" s="150"/>
      <c r="D45" s="150"/>
      <c r="E45" s="153">
        <v>301</v>
      </c>
      <c r="F45" s="416">
        <v>0</v>
      </c>
      <c r="G45" s="417"/>
      <c r="H45" s="439">
        <v>0</v>
      </c>
      <c r="I45" s="440"/>
      <c r="J45" s="13"/>
    </row>
    <row r="46" spans="1:10" ht="10.15" customHeight="1">
      <c r="A46" s="154"/>
      <c r="B46" s="155"/>
      <c r="C46" s="150"/>
      <c r="D46" s="150"/>
      <c r="E46" s="153"/>
      <c r="F46" s="426"/>
      <c r="G46" s="427"/>
      <c r="H46" s="426"/>
      <c r="I46" s="438"/>
      <c r="J46" s="13"/>
    </row>
    <row r="47" spans="1:10">
      <c r="A47" s="154" t="s">
        <v>92</v>
      </c>
      <c r="B47" s="155" t="s">
        <v>93</v>
      </c>
      <c r="C47" s="150"/>
      <c r="D47" s="150"/>
      <c r="E47" s="153" t="s">
        <v>94</v>
      </c>
      <c r="F47" s="416">
        <f>F48+F49</f>
        <v>6122914.75</v>
      </c>
      <c r="G47" s="417"/>
      <c r="H47" s="416">
        <f>H48+H49</f>
        <v>4216627.68</v>
      </c>
      <c r="I47" s="432"/>
      <c r="J47" s="13"/>
    </row>
    <row r="48" spans="1:10">
      <c r="A48" s="156"/>
      <c r="B48" s="156" t="s">
        <v>50</v>
      </c>
      <c r="C48" s="151" t="s">
        <v>95</v>
      </c>
      <c r="D48" s="151"/>
      <c r="E48" s="153">
        <v>40</v>
      </c>
      <c r="F48" s="412">
        <v>1240442.8600000001</v>
      </c>
      <c r="G48" s="413"/>
      <c r="H48" s="412">
        <v>1078082.24</v>
      </c>
      <c r="I48" s="425"/>
      <c r="J48" s="13"/>
    </row>
    <row r="49" spans="1:10">
      <c r="A49" s="156"/>
      <c r="B49" s="156" t="s">
        <v>52</v>
      </c>
      <c r="C49" s="151" t="s">
        <v>96</v>
      </c>
      <c r="D49" s="151"/>
      <c r="E49" s="153" t="s">
        <v>97</v>
      </c>
      <c r="F49" s="414">
        <f>SUM(F50:F55)</f>
        <v>4882471.8899999997</v>
      </c>
      <c r="G49" s="415"/>
      <c r="H49" s="414">
        <f>SUM(H50:H55)</f>
        <v>3138545.44</v>
      </c>
      <c r="I49" s="419"/>
      <c r="J49" s="13"/>
    </row>
    <row r="50" spans="1:10">
      <c r="A50" s="156"/>
      <c r="B50" s="150"/>
      <c r="C50" s="151" t="s">
        <v>98</v>
      </c>
      <c r="D50" s="151"/>
      <c r="E50" s="153" t="s">
        <v>99</v>
      </c>
      <c r="F50" s="414">
        <v>831300.67</v>
      </c>
      <c r="G50" s="415"/>
      <c r="H50" s="414">
        <v>784571.19</v>
      </c>
      <c r="I50" s="419"/>
      <c r="J50" s="13"/>
    </row>
    <row r="51" spans="1:10">
      <c r="A51" s="156"/>
      <c r="B51" s="150"/>
      <c r="C51" s="151" t="s">
        <v>100</v>
      </c>
      <c r="D51" s="151"/>
      <c r="E51" s="153">
        <v>413</v>
      </c>
      <c r="F51" s="414">
        <v>3532707.62</v>
      </c>
      <c r="G51" s="415"/>
      <c r="H51" s="414">
        <v>1972825.9</v>
      </c>
      <c r="I51" s="419"/>
      <c r="J51" s="13"/>
    </row>
    <row r="52" spans="1:10">
      <c r="A52" s="156"/>
      <c r="B52" s="150"/>
      <c r="C52" s="151" t="s">
        <v>101</v>
      </c>
      <c r="D52" s="151"/>
      <c r="E52" s="153">
        <v>415</v>
      </c>
      <c r="F52" s="414">
        <v>35943.339999999997</v>
      </c>
      <c r="G52" s="415"/>
      <c r="H52" s="414">
        <v>38463.14</v>
      </c>
      <c r="I52" s="419"/>
      <c r="J52" s="13"/>
    </row>
    <row r="53" spans="1:10">
      <c r="A53" s="156"/>
      <c r="B53" s="150"/>
      <c r="C53" s="151" t="s">
        <v>102</v>
      </c>
      <c r="D53" s="151"/>
      <c r="E53" s="163" t="s">
        <v>103</v>
      </c>
      <c r="F53" s="414">
        <v>134942.56</v>
      </c>
      <c r="G53" s="415"/>
      <c r="H53" s="414">
        <v>158753.32</v>
      </c>
      <c r="I53" s="419"/>
      <c r="J53" s="13"/>
    </row>
    <row r="54" spans="1:10">
      <c r="A54" s="156"/>
      <c r="B54" s="156" t="s">
        <v>54</v>
      </c>
      <c r="C54" s="151" t="s">
        <v>104</v>
      </c>
      <c r="D54" s="151"/>
      <c r="E54" s="153">
        <v>4251</v>
      </c>
      <c r="F54" s="414">
        <v>67900</v>
      </c>
      <c r="G54" s="415"/>
      <c r="H54" s="414">
        <v>65506.87</v>
      </c>
      <c r="I54" s="419"/>
      <c r="J54" s="13"/>
    </row>
    <row r="55" spans="1:10">
      <c r="A55" s="156"/>
      <c r="B55" s="156" t="s">
        <v>56</v>
      </c>
      <c r="C55" s="151" t="s">
        <v>105</v>
      </c>
      <c r="D55" s="151"/>
      <c r="E55" s="163" t="s">
        <v>106</v>
      </c>
      <c r="F55" s="414">
        <v>279677.7</v>
      </c>
      <c r="G55" s="415"/>
      <c r="H55" s="414">
        <v>118425.02</v>
      </c>
      <c r="I55" s="419"/>
      <c r="J55" s="13"/>
    </row>
    <row r="56" spans="1:10" ht="10.15" customHeight="1">
      <c r="A56" s="156"/>
      <c r="B56" s="156"/>
      <c r="C56" s="151"/>
      <c r="D56" s="151"/>
      <c r="E56" s="163"/>
      <c r="F56" s="414"/>
      <c r="G56" s="415"/>
      <c r="H56" s="414"/>
      <c r="I56" s="419"/>
      <c r="J56" s="13"/>
    </row>
    <row r="57" spans="1:10">
      <c r="A57" s="154" t="s">
        <v>107</v>
      </c>
      <c r="B57" s="155" t="s">
        <v>108</v>
      </c>
      <c r="C57" s="150"/>
      <c r="D57" s="150"/>
      <c r="E57" s="153" t="s">
        <v>109</v>
      </c>
      <c r="F57" s="608">
        <v>0</v>
      </c>
      <c r="G57" s="415"/>
      <c r="H57" s="608">
        <v>0</v>
      </c>
      <c r="I57" s="419"/>
      <c r="J57" s="13"/>
    </row>
    <row r="58" spans="1:10" ht="10.15" customHeight="1">
      <c r="A58" s="154"/>
      <c r="B58" s="155"/>
      <c r="C58" s="150"/>
      <c r="D58" s="150"/>
      <c r="E58" s="153"/>
      <c r="F58" s="414"/>
      <c r="G58" s="415"/>
      <c r="H58" s="414"/>
      <c r="I58" s="419"/>
      <c r="J58" s="13"/>
    </row>
    <row r="59" spans="1:10">
      <c r="A59" s="154" t="s">
        <v>110</v>
      </c>
      <c r="B59" s="155" t="s">
        <v>111</v>
      </c>
      <c r="C59" s="150"/>
      <c r="D59" s="150"/>
      <c r="E59" s="153" t="s">
        <v>112</v>
      </c>
      <c r="F59" s="416">
        <f>SUM(F60:F62)</f>
        <v>4234501</v>
      </c>
      <c r="G59" s="417"/>
      <c r="H59" s="416">
        <f>SUM(H60:H62)</f>
        <v>3979877.9299999997</v>
      </c>
      <c r="I59" s="432"/>
      <c r="J59" s="13"/>
    </row>
    <row r="60" spans="1:10">
      <c r="A60" s="156"/>
      <c r="B60" s="156" t="s">
        <v>50</v>
      </c>
      <c r="C60" s="151" t="s">
        <v>113</v>
      </c>
      <c r="D60" s="151"/>
      <c r="E60" s="153">
        <v>553</v>
      </c>
      <c r="F60" s="412">
        <v>0</v>
      </c>
      <c r="G60" s="413"/>
      <c r="H60" s="412">
        <v>0</v>
      </c>
      <c r="I60" s="425"/>
      <c r="J60" s="13"/>
    </row>
    <row r="61" spans="1:10">
      <c r="A61" s="156"/>
      <c r="B61" s="156" t="s">
        <v>52</v>
      </c>
      <c r="C61" s="151" t="s">
        <v>114</v>
      </c>
      <c r="D61" s="151"/>
      <c r="E61" s="163">
        <v>55</v>
      </c>
      <c r="F61" s="414">
        <v>4538256.87</v>
      </c>
      <c r="G61" s="415"/>
      <c r="H61" s="414">
        <v>4116319.03</v>
      </c>
      <c r="I61" s="419"/>
      <c r="J61" s="13"/>
    </row>
    <row r="62" spans="1:10">
      <c r="A62" s="156"/>
      <c r="B62" s="156" t="s">
        <v>54</v>
      </c>
      <c r="C62" s="151" t="s">
        <v>115</v>
      </c>
      <c r="D62" s="151"/>
      <c r="E62" s="153" t="s">
        <v>116</v>
      </c>
      <c r="F62" s="414">
        <v>-303755.87</v>
      </c>
      <c r="G62" s="415"/>
      <c r="H62" s="414">
        <v>-136441.1</v>
      </c>
      <c r="I62" s="419"/>
      <c r="J62" s="13"/>
    </row>
    <row r="63" spans="1:10" ht="10.15" customHeight="1">
      <c r="A63" s="156"/>
      <c r="B63" s="156"/>
      <c r="C63" s="151"/>
      <c r="D63" s="151"/>
      <c r="E63" s="153"/>
      <c r="F63" s="414"/>
      <c r="G63" s="415"/>
      <c r="H63" s="414"/>
      <c r="I63" s="419"/>
      <c r="J63" s="13"/>
    </row>
    <row r="64" spans="1:10">
      <c r="A64" s="154" t="s">
        <v>117</v>
      </c>
      <c r="B64" s="155" t="s">
        <v>118</v>
      </c>
      <c r="C64" s="150"/>
      <c r="D64" s="150"/>
      <c r="E64" s="153" t="s">
        <v>119</v>
      </c>
      <c r="F64" s="416">
        <v>319779.15999999997</v>
      </c>
      <c r="G64" s="417"/>
      <c r="H64" s="416">
        <v>304311.86</v>
      </c>
      <c r="I64" s="432"/>
      <c r="J64" s="13"/>
    </row>
    <row r="65" spans="1:10" ht="10.15" customHeight="1">
      <c r="A65" s="156"/>
      <c r="B65" s="150"/>
      <c r="C65" s="155"/>
      <c r="D65" s="155"/>
      <c r="E65" s="164"/>
      <c r="F65" s="412"/>
      <c r="G65" s="413"/>
      <c r="H65" s="412"/>
      <c r="I65" s="425"/>
      <c r="J65" s="13"/>
    </row>
    <row r="66" spans="1:10" ht="13.5" thickBot="1">
      <c r="A66" s="156"/>
      <c r="B66" s="150"/>
      <c r="C66" s="165" t="s">
        <v>120</v>
      </c>
      <c r="D66" s="165"/>
      <c r="E66" s="166" t="s">
        <v>121</v>
      </c>
      <c r="F66" s="423">
        <f>F10+F43+F64</f>
        <v>54787135.179999992</v>
      </c>
      <c r="G66" s="424"/>
      <c r="H66" s="423">
        <f>H10+H43+H64</f>
        <v>52597992.979999997</v>
      </c>
      <c r="I66" s="435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Les Bons Villers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52075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1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1">
      <c r="A6" s="124"/>
      <c r="B6" s="125"/>
      <c r="C6" s="126" t="s">
        <v>39</v>
      </c>
      <c r="D6" s="125"/>
      <c r="E6" s="459" t="s">
        <v>41</v>
      </c>
      <c r="F6" s="462">
        <f>K2</f>
        <v>2025</v>
      </c>
      <c r="G6" s="468"/>
      <c r="H6" s="462">
        <f>F6-1</f>
        <v>2024</v>
      </c>
      <c r="I6" s="463"/>
      <c r="J6" s="17"/>
    </row>
    <row r="7" spans="1:11" ht="10.15" customHeight="1">
      <c r="A7" s="124"/>
      <c r="B7" s="125"/>
      <c r="C7" s="125"/>
      <c r="D7" s="127"/>
      <c r="E7" s="460"/>
      <c r="F7" s="464"/>
      <c r="G7" s="469"/>
      <c r="H7" s="464"/>
      <c r="I7" s="465"/>
      <c r="J7" s="17"/>
    </row>
    <row r="8" spans="1:11" ht="13.5" thickBot="1">
      <c r="A8" s="124"/>
      <c r="B8" s="125"/>
      <c r="C8" s="127" t="s">
        <v>122</v>
      </c>
      <c r="D8" s="125"/>
      <c r="E8" s="461"/>
      <c r="F8" s="466"/>
      <c r="G8" s="470"/>
      <c r="H8" s="466"/>
      <c r="I8" s="467"/>
      <c r="J8" s="17"/>
    </row>
    <row r="9" spans="1:11" ht="10.15" customHeight="1">
      <c r="A9" s="124"/>
      <c r="B9" s="125"/>
      <c r="C9" s="125"/>
      <c r="D9" s="125"/>
      <c r="E9" s="128"/>
      <c r="F9" s="452"/>
      <c r="G9" s="471"/>
      <c r="H9" s="452"/>
      <c r="I9" s="453"/>
      <c r="J9" s="17"/>
    </row>
    <row r="10" spans="1:11">
      <c r="A10" s="124"/>
      <c r="B10" s="125"/>
      <c r="C10" s="129" t="s">
        <v>123</v>
      </c>
      <c r="D10" s="129"/>
      <c r="E10" s="130" t="s">
        <v>124</v>
      </c>
      <c r="F10" s="416">
        <f>F12+F14+F16+F21+F25+F31</f>
        <v>29801289.189999998</v>
      </c>
      <c r="G10" s="417"/>
      <c r="H10" s="416">
        <f>H12+H14+H16+H21+H25+H31</f>
        <v>30006457.91</v>
      </c>
      <c r="I10" s="432"/>
      <c r="J10" s="17"/>
    </row>
    <row r="11" spans="1:11" ht="10.15" customHeight="1">
      <c r="A11" s="124"/>
      <c r="B11" s="125"/>
      <c r="C11" s="129"/>
      <c r="D11" s="129"/>
      <c r="E11" s="130"/>
      <c r="F11" s="426"/>
      <c r="G11" s="427"/>
      <c r="H11" s="426"/>
      <c r="I11" s="438"/>
      <c r="J11" s="17"/>
    </row>
    <row r="12" spans="1:11">
      <c r="A12" s="131" t="s">
        <v>125</v>
      </c>
      <c r="B12" s="132" t="s">
        <v>126</v>
      </c>
      <c r="C12" s="125"/>
      <c r="D12" s="125"/>
      <c r="E12" s="133">
        <v>10</v>
      </c>
      <c r="F12" s="416">
        <v>6620532.25</v>
      </c>
      <c r="G12" s="417"/>
      <c r="H12" s="416">
        <v>6620532.25</v>
      </c>
      <c r="I12" s="432"/>
      <c r="J12" s="17"/>
    </row>
    <row r="13" spans="1:11" ht="10.15" customHeight="1">
      <c r="A13" s="131"/>
      <c r="B13" s="132"/>
      <c r="C13" s="125"/>
      <c r="D13" s="125"/>
      <c r="E13" s="133"/>
      <c r="F13" s="426"/>
      <c r="G13" s="427"/>
      <c r="H13" s="426"/>
      <c r="I13" s="438"/>
      <c r="J13" s="17"/>
    </row>
    <row r="14" spans="1:11">
      <c r="A14" s="131" t="s">
        <v>127</v>
      </c>
      <c r="B14" s="132" t="s">
        <v>128</v>
      </c>
      <c r="C14" s="125"/>
      <c r="D14" s="125"/>
      <c r="E14" s="133">
        <v>12</v>
      </c>
      <c r="F14" s="416">
        <v>7304851.1299999999</v>
      </c>
      <c r="G14" s="417"/>
      <c r="H14" s="416">
        <v>7088597.2999999998</v>
      </c>
      <c r="I14" s="432"/>
      <c r="J14" s="17"/>
    </row>
    <row r="15" spans="1:11" ht="10.15" customHeight="1">
      <c r="A15" s="131"/>
      <c r="B15" s="132"/>
      <c r="C15" s="125"/>
      <c r="D15" s="125"/>
      <c r="E15" s="133"/>
      <c r="F15" s="426"/>
      <c r="G15" s="427"/>
      <c r="H15" s="426"/>
      <c r="I15" s="438"/>
      <c r="J15" s="17"/>
    </row>
    <row r="16" spans="1:11">
      <c r="A16" s="131" t="s">
        <v>129</v>
      </c>
      <c r="B16" s="132" t="s">
        <v>130</v>
      </c>
      <c r="C16" s="125"/>
      <c r="D16" s="125"/>
      <c r="E16" s="133">
        <v>13</v>
      </c>
      <c r="F16" s="416">
        <f>SUM(F17:F19)</f>
        <v>2174078.0300000003</v>
      </c>
      <c r="G16" s="417"/>
      <c r="H16" s="416">
        <f>SUM(H17:H19)</f>
        <v>1833460.1500000001</v>
      </c>
      <c r="I16" s="432"/>
      <c r="J16" s="17"/>
    </row>
    <row r="17" spans="1:10">
      <c r="A17" s="124"/>
      <c r="B17" s="134" t="s">
        <v>131</v>
      </c>
      <c r="C17" s="135" t="s">
        <v>132</v>
      </c>
      <c r="D17" s="135"/>
      <c r="E17" s="133">
        <v>1301</v>
      </c>
      <c r="F17" s="445">
        <v>1669172.58</v>
      </c>
      <c r="G17" s="455"/>
      <c r="H17" s="445">
        <v>216253.83</v>
      </c>
      <c r="I17" s="446"/>
      <c r="J17" s="17"/>
    </row>
    <row r="18" spans="1:10">
      <c r="A18" s="124"/>
      <c r="B18" s="134" t="s">
        <v>133</v>
      </c>
      <c r="C18" s="135" t="s">
        <v>134</v>
      </c>
      <c r="D18" s="135"/>
      <c r="E18" s="133">
        <v>1302</v>
      </c>
      <c r="F18" s="441">
        <v>-51966.26</v>
      </c>
      <c r="G18" s="454"/>
      <c r="H18" s="441">
        <v>1669172.58</v>
      </c>
      <c r="I18" s="442"/>
      <c r="J18" s="17"/>
    </row>
    <row r="19" spans="1:10">
      <c r="A19" s="124"/>
      <c r="B19" s="134" t="s">
        <v>135</v>
      </c>
      <c r="C19" s="135" t="s">
        <v>136</v>
      </c>
      <c r="D19" s="135"/>
      <c r="E19" s="133">
        <v>1303</v>
      </c>
      <c r="F19" s="441">
        <v>556871.71</v>
      </c>
      <c r="G19" s="454"/>
      <c r="H19" s="441">
        <v>-51966.26</v>
      </c>
      <c r="I19" s="442"/>
      <c r="J19" s="17"/>
    </row>
    <row r="20" spans="1:10" ht="10.15" customHeight="1">
      <c r="A20" s="124"/>
      <c r="B20" s="134"/>
      <c r="C20" s="135"/>
      <c r="D20" s="135"/>
      <c r="E20" s="133"/>
      <c r="F20" s="441"/>
      <c r="G20" s="454"/>
      <c r="H20" s="441"/>
      <c r="I20" s="442"/>
      <c r="J20" s="17"/>
    </row>
    <row r="21" spans="1:10">
      <c r="A21" s="131" t="s">
        <v>137</v>
      </c>
      <c r="B21" s="132" t="s">
        <v>138</v>
      </c>
      <c r="C21" s="125"/>
      <c r="D21" s="125"/>
      <c r="E21" s="133">
        <v>14</v>
      </c>
      <c r="F21" s="416">
        <f>SUM(F22:F23)</f>
        <v>974900.15</v>
      </c>
      <c r="G21" s="417"/>
      <c r="H21" s="416">
        <f>SUM(H22:H23)</f>
        <v>1637511.42</v>
      </c>
      <c r="I21" s="432"/>
      <c r="J21" s="17"/>
    </row>
    <row r="22" spans="1:10">
      <c r="A22" s="124"/>
      <c r="B22" s="134" t="s">
        <v>131</v>
      </c>
      <c r="C22" s="135" t="s">
        <v>139</v>
      </c>
      <c r="D22" s="135"/>
      <c r="E22" s="133">
        <v>14104</v>
      </c>
      <c r="F22" s="445">
        <v>0</v>
      </c>
      <c r="G22" s="455"/>
      <c r="H22" s="445">
        <v>0</v>
      </c>
      <c r="I22" s="446"/>
      <c r="J22" s="17"/>
    </row>
    <row r="23" spans="1:10">
      <c r="A23" s="124"/>
      <c r="B23" s="134" t="s">
        <v>133</v>
      </c>
      <c r="C23" s="135" t="s">
        <v>140</v>
      </c>
      <c r="D23" s="135"/>
      <c r="E23" s="133">
        <v>14105</v>
      </c>
      <c r="F23" s="441">
        <v>974900.15</v>
      </c>
      <c r="G23" s="454"/>
      <c r="H23" s="441">
        <v>1637511.42</v>
      </c>
      <c r="I23" s="442"/>
      <c r="J23" s="17"/>
    </row>
    <row r="24" spans="1:10" ht="10.15" customHeight="1">
      <c r="A24" s="124"/>
      <c r="B24" s="134"/>
      <c r="C24" s="135"/>
      <c r="D24" s="135"/>
      <c r="E24" s="133"/>
      <c r="F24" s="441"/>
      <c r="G24" s="454"/>
      <c r="H24" s="441"/>
      <c r="I24" s="442"/>
      <c r="J24" s="17"/>
    </row>
    <row r="25" spans="1:10">
      <c r="A25" s="131" t="s">
        <v>141</v>
      </c>
      <c r="B25" s="132" t="s">
        <v>142</v>
      </c>
      <c r="C25" s="125"/>
      <c r="D25" s="125"/>
      <c r="E25" s="133">
        <v>15</v>
      </c>
      <c r="F25" s="416">
        <f>SUM(F26:F29)</f>
        <v>9948618.5200000014</v>
      </c>
      <c r="G25" s="417"/>
      <c r="H25" s="416">
        <f>SUM(H26:H29)</f>
        <v>10062889.359999999</v>
      </c>
      <c r="I25" s="432"/>
      <c r="J25" s="17"/>
    </row>
    <row r="26" spans="1:10">
      <c r="A26" s="124"/>
      <c r="B26" s="134" t="s">
        <v>131</v>
      </c>
      <c r="C26" s="135" t="s">
        <v>143</v>
      </c>
      <c r="D26" s="135"/>
      <c r="E26" s="133">
        <v>151</v>
      </c>
      <c r="F26" s="445">
        <v>102086.12</v>
      </c>
      <c r="G26" s="455"/>
      <c r="H26" s="445">
        <v>125839.85</v>
      </c>
      <c r="I26" s="446"/>
      <c r="J26" s="17"/>
    </row>
    <row r="27" spans="1:10">
      <c r="A27" s="124"/>
      <c r="B27" s="134" t="s">
        <v>133</v>
      </c>
      <c r="C27" s="135" t="s">
        <v>144</v>
      </c>
      <c r="D27" s="135"/>
      <c r="E27" s="133">
        <v>152</v>
      </c>
      <c r="F27" s="441">
        <v>13450.2</v>
      </c>
      <c r="G27" s="454"/>
      <c r="H27" s="441">
        <v>14023.7</v>
      </c>
      <c r="I27" s="442"/>
      <c r="J27" s="17"/>
    </row>
    <row r="28" spans="1:10">
      <c r="A28" s="124"/>
      <c r="B28" s="134" t="s">
        <v>135</v>
      </c>
      <c r="C28" s="135" t="s">
        <v>145</v>
      </c>
      <c r="D28" s="135"/>
      <c r="E28" s="133">
        <v>154</v>
      </c>
      <c r="F28" s="441">
        <v>9660766.2200000007</v>
      </c>
      <c r="G28" s="454"/>
      <c r="H28" s="441">
        <v>9688424.6899999995</v>
      </c>
      <c r="I28" s="442"/>
      <c r="J28" s="17"/>
    </row>
    <row r="29" spans="1:10">
      <c r="A29" s="124"/>
      <c r="B29" s="134" t="s">
        <v>146</v>
      </c>
      <c r="C29" s="135" t="s">
        <v>147</v>
      </c>
      <c r="D29" s="135"/>
      <c r="E29" s="133">
        <v>156</v>
      </c>
      <c r="F29" s="441">
        <v>172315.98</v>
      </c>
      <c r="G29" s="454"/>
      <c r="H29" s="441">
        <v>234601.12</v>
      </c>
      <c r="I29" s="442"/>
      <c r="J29" s="17"/>
    </row>
    <row r="30" spans="1:10" ht="10.15" customHeight="1">
      <c r="A30" s="124"/>
      <c r="B30" s="134"/>
      <c r="C30" s="135"/>
      <c r="D30" s="135"/>
      <c r="E30" s="133"/>
      <c r="F30" s="441"/>
      <c r="G30" s="454"/>
      <c r="H30" s="441"/>
      <c r="I30" s="442"/>
      <c r="J30" s="17"/>
    </row>
    <row r="31" spans="1:10">
      <c r="A31" s="131" t="s">
        <v>148</v>
      </c>
      <c r="B31" s="132" t="s">
        <v>149</v>
      </c>
      <c r="C31" s="125"/>
      <c r="D31" s="125"/>
      <c r="E31" s="133">
        <v>16</v>
      </c>
      <c r="F31" s="416">
        <v>2778309.11</v>
      </c>
      <c r="G31" s="417"/>
      <c r="H31" s="416">
        <v>2763467.43</v>
      </c>
      <c r="I31" s="432"/>
      <c r="J31" s="17"/>
    </row>
    <row r="32" spans="1:10" ht="10.15" customHeight="1">
      <c r="A32" s="124"/>
      <c r="B32" s="125"/>
      <c r="C32" s="132"/>
      <c r="D32" s="132"/>
      <c r="E32" s="133"/>
      <c r="F32" s="445"/>
      <c r="G32" s="455"/>
      <c r="H32" s="445"/>
      <c r="I32" s="446"/>
      <c r="J32" s="17"/>
    </row>
    <row r="33" spans="1:10">
      <c r="A33" s="136" t="s">
        <v>150</v>
      </c>
      <c r="B33" s="136"/>
      <c r="C33" s="136"/>
      <c r="D33" s="136"/>
      <c r="E33" s="133" t="s">
        <v>151</v>
      </c>
      <c r="F33" s="447">
        <f>F35+F44+F53</f>
        <v>24604643.049999997</v>
      </c>
      <c r="G33" s="456"/>
      <c r="H33" s="447">
        <f>H35+H44+H53</f>
        <v>22213172.960000001</v>
      </c>
      <c r="I33" s="448"/>
      <c r="J33" s="17"/>
    </row>
    <row r="34" spans="1:10" ht="10.15" customHeight="1">
      <c r="A34" s="136"/>
      <c r="B34" s="136"/>
      <c r="C34" s="136"/>
      <c r="D34" s="136"/>
      <c r="E34" s="133"/>
      <c r="F34" s="449"/>
      <c r="G34" s="457"/>
      <c r="H34" s="449"/>
      <c r="I34" s="450"/>
      <c r="J34" s="17"/>
    </row>
    <row r="35" spans="1:10">
      <c r="A35" s="131" t="s">
        <v>152</v>
      </c>
      <c r="B35" s="132" t="s">
        <v>153</v>
      </c>
      <c r="C35" s="125"/>
      <c r="D35" s="125"/>
      <c r="E35" s="133">
        <v>17</v>
      </c>
      <c r="F35" s="416">
        <f>SUM(F36:F42)</f>
        <v>21455861.009999998</v>
      </c>
      <c r="G35" s="417"/>
      <c r="H35" s="416">
        <f>SUM(H36:H42)</f>
        <v>19098496.91</v>
      </c>
      <c r="I35" s="432"/>
      <c r="J35" s="17"/>
    </row>
    <row r="36" spans="1:10">
      <c r="A36" s="124"/>
      <c r="B36" s="134" t="s">
        <v>131</v>
      </c>
      <c r="C36" s="135" t="s">
        <v>154</v>
      </c>
      <c r="D36" s="135"/>
      <c r="E36" s="133" t="s">
        <v>155</v>
      </c>
      <c r="F36" s="445">
        <v>20629335.809999999</v>
      </c>
      <c r="G36" s="455"/>
      <c r="H36" s="445">
        <v>18183033.829999998</v>
      </c>
      <c r="I36" s="446"/>
      <c r="J36" s="17"/>
    </row>
    <row r="37" spans="1:10">
      <c r="A37" s="124"/>
      <c r="B37" s="134" t="s">
        <v>133</v>
      </c>
      <c r="C37" s="135" t="s">
        <v>156</v>
      </c>
      <c r="D37" s="135"/>
      <c r="E37" s="133">
        <v>1714</v>
      </c>
      <c r="F37" s="441">
        <v>589441.96</v>
      </c>
      <c r="G37" s="454"/>
      <c r="H37" s="441">
        <v>643761.96</v>
      </c>
      <c r="I37" s="442"/>
      <c r="J37" s="17"/>
    </row>
    <row r="38" spans="1:10">
      <c r="A38" s="124"/>
      <c r="B38" s="134" t="s">
        <v>135</v>
      </c>
      <c r="C38" s="135" t="s">
        <v>157</v>
      </c>
      <c r="D38" s="135"/>
      <c r="E38" s="133">
        <v>172</v>
      </c>
      <c r="F38" s="441">
        <v>0</v>
      </c>
      <c r="G38" s="454"/>
      <c r="H38" s="441">
        <v>0</v>
      </c>
      <c r="I38" s="442"/>
      <c r="J38" s="17"/>
    </row>
    <row r="39" spans="1:10">
      <c r="A39" s="124"/>
      <c r="B39" s="134" t="s">
        <v>146</v>
      </c>
      <c r="C39" s="135" t="s">
        <v>158</v>
      </c>
      <c r="D39" s="135"/>
      <c r="E39" s="133">
        <v>174</v>
      </c>
      <c r="F39" s="441">
        <v>237083.24</v>
      </c>
      <c r="G39" s="454"/>
      <c r="H39" s="441">
        <v>271701.12</v>
      </c>
      <c r="I39" s="442"/>
      <c r="J39" s="17"/>
    </row>
    <row r="40" spans="1:10">
      <c r="A40" s="124"/>
      <c r="B40" s="134" t="s">
        <v>159</v>
      </c>
      <c r="C40" s="135" t="s">
        <v>160</v>
      </c>
      <c r="D40" s="135"/>
      <c r="E40" s="133">
        <v>176</v>
      </c>
      <c r="F40" s="441">
        <v>0</v>
      </c>
      <c r="G40" s="454"/>
      <c r="H40" s="441">
        <v>0</v>
      </c>
      <c r="I40" s="442"/>
      <c r="J40" s="17"/>
    </row>
    <row r="41" spans="1:10">
      <c r="A41" s="124"/>
      <c r="B41" s="134" t="s">
        <v>161</v>
      </c>
      <c r="C41" s="135" t="s">
        <v>162</v>
      </c>
      <c r="D41" s="135"/>
      <c r="E41" s="133">
        <v>177</v>
      </c>
      <c r="F41" s="441">
        <v>0</v>
      </c>
      <c r="G41" s="454"/>
      <c r="H41" s="441">
        <v>0</v>
      </c>
      <c r="I41" s="442"/>
      <c r="J41" s="17"/>
    </row>
    <row r="42" spans="1:10">
      <c r="A42" s="124"/>
      <c r="B42" s="134" t="s">
        <v>163</v>
      </c>
      <c r="C42" s="135" t="s">
        <v>164</v>
      </c>
      <c r="D42" s="135"/>
      <c r="E42" s="133">
        <v>178</v>
      </c>
      <c r="F42" s="441">
        <v>0</v>
      </c>
      <c r="G42" s="454"/>
      <c r="H42" s="441">
        <v>0</v>
      </c>
      <c r="I42" s="442"/>
      <c r="J42" s="17"/>
    </row>
    <row r="43" spans="1:10" ht="10.15" customHeight="1">
      <c r="A43" s="124"/>
      <c r="B43" s="134"/>
      <c r="C43" s="135"/>
      <c r="D43" s="135"/>
      <c r="E43" s="133"/>
      <c r="F43" s="441"/>
      <c r="G43" s="454"/>
      <c r="H43" s="441"/>
      <c r="I43" s="442"/>
      <c r="J43" s="17"/>
    </row>
    <row r="44" spans="1:10">
      <c r="A44" s="131" t="s">
        <v>165</v>
      </c>
      <c r="B44" s="132" t="s">
        <v>166</v>
      </c>
      <c r="C44" s="125"/>
      <c r="D44" s="125"/>
      <c r="E44" s="137" t="s">
        <v>167</v>
      </c>
      <c r="F44" s="416">
        <f>F45+SUM(F49:F51)</f>
        <v>3132730.51</v>
      </c>
      <c r="G44" s="417"/>
      <c r="H44" s="416">
        <f>H45+SUM(H49:H51)</f>
        <v>3102339.8</v>
      </c>
      <c r="I44" s="432"/>
      <c r="J44" s="17"/>
    </row>
    <row r="45" spans="1:10">
      <c r="A45" s="124"/>
      <c r="B45" s="134" t="s">
        <v>131</v>
      </c>
      <c r="C45" s="135" t="s">
        <v>168</v>
      </c>
      <c r="D45" s="135"/>
      <c r="E45" s="137">
        <v>43</v>
      </c>
      <c r="F45" s="445">
        <f>SUM(F46:F48)</f>
        <v>1516670.9600000002</v>
      </c>
      <c r="G45" s="455"/>
      <c r="H45" s="445">
        <f>SUM(H46:H48)</f>
        <v>1571373.5</v>
      </c>
      <c r="I45" s="446"/>
      <c r="J45" s="17"/>
    </row>
    <row r="46" spans="1:10">
      <c r="A46" s="124"/>
      <c r="B46" s="134"/>
      <c r="C46" s="135" t="s">
        <v>169</v>
      </c>
      <c r="D46" s="135"/>
      <c r="E46" s="133">
        <v>435</v>
      </c>
      <c r="F46" s="441">
        <v>1260977.79</v>
      </c>
      <c r="G46" s="454"/>
      <c r="H46" s="441">
        <v>1332171.2</v>
      </c>
      <c r="I46" s="442"/>
      <c r="J46" s="17"/>
    </row>
    <row r="47" spans="1:10">
      <c r="A47" s="124"/>
      <c r="B47" s="134"/>
      <c r="C47" s="135" t="s">
        <v>170</v>
      </c>
      <c r="D47" s="135"/>
      <c r="E47" s="133">
        <v>436</v>
      </c>
      <c r="F47" s="441">
        <v>255679.12</v>
      </c>
      <c r="G47" s="454"/>
      <c r="H47" s="441">
        <v>239188.25</v>
      </c>
      <c r="I47" s="442"/>
      <c r="J47" s="17"/>
    </row>
    <row r="48" spans="1:10">
      <c r="A48" s="124"/>
      <c r="B48" s="134"/>
      <c r="C48" s="135" t="s">
        <v>171</v>
      </c>
      <c r="D48" s="135"/>
      <c r="E48" s="133">
        <v>433</v>
      </c>
      <c r="F48" s="441">
        <v>14.05</v>
      </c>
      <c r="G48" s="454"/>
      <c r="H48" s="441">
        <v>14.05</v>
      </c>
      <c r="I48" s="442"/>
      <c r="J48" s="17"/>
    </row>
    <row r="49" spans="1:10">
      <c r="A49" s="124"/>
      <c r="B49" s="134" t="s">
        <v>133</v>
      </c>
      <c r="C49" s="135" t="s">
        <v>172</v>
      </c>
      <c r="D49" s="135"/>
      <c r="E49" s="133">
        <v>44</v>
      </c>
      <c r="F49" s="441">
        <v>320447.98</v>
      </c>
      <c r="G49" s="454"/>
      <c r="H49" s="441">
        <v>437824.65</v>
      </c>
      <c r="I49" s="442"/>
      <c r="J49" s="17"/>
    </row>
    <row r="50" spans="1:10">
      <c r="A50" s="124"/>
      <c r="B50" s="134" t="s">
        <v>135</v>
      </c>
      <c r="C50" s="135" t="s">
        <v>173</v>
      </c>
      <c r="D50" s="135"/>
      <c r="E50" s="133">
        <v>45</v>
      </c>
      <c r="F50" s="441">
        <v>213893.42</v>
      </c>
      <c r="G50" s="454"/>
      <c r="H50" s="441">
        <v>270347.69</v>
      </c>
      <c r="I50" s="442"/>
      <c r="J50" s="17"/>
    </row>
    <row r="51" spans="1:10">
      <c r="A51" s="124"/>
      <c r="B51" s="134" t="s">
        <v>146</v>
      </c>
      <c r="C51" s="135" t="s">
        <v>174</v>
      </c>
      <c r="D51" s="135"/>
      <c r="E51" s="137" t="s">
        <v>175</v>
      </c>
      <c r="F51" s="441">
        <v>1081718.1499999999</v>
      </c>
      <c r="G51" s="454"/>
      <c r="H51" s="441">
        <v>822793.96</v>
      </c>
      <c r="I51" s="442"/>
      <c r="J51" s="17"/>
    </row>
    <row r="52" spans="1:10" ht="10.15" customHeight="1">
      <c r="A52" s="124"/>
      <c r="B52" s="134"/>
      <c r="C52" s="135"/>
      <c r="D52" s="135"/>
      <c r="E52" s="137"/>
      <c r="F52" s="441"/>
      <c r="G52" s="454"/>
      <c r="H52" s="441"/>
      <c r="I52" s="442"/>
      <c r="J52" s="17"/>
    </row>
    <row r="53" spans="1:10">
      <c r="A53" s="131" t="s">
        <v>176</v>
      </c>
      <c r="B53" s="132" t="s">
        <v>108</v>
      </c>
      <c r="C53" s="125"/>
      <c r="D53" s="125"/>
      <c r="E53" s="133" t="s">
        <v>177</v>
      </c>
      <c r="F53" s="416">
        <v>16051.53</v>
      </c>
      <c r="G53" s="417"/>
      <c r="H53" s="416">
        <v>12336.25</v>
      </c>
      <c r="I53" s="432"/>
      <c r="J53" s="17"/>
    </row>
    <row r="54" spans="1:10" ht="10.15" customHeight="1">
      <c r="A54" s="131"/>
      <c r="B54" s="132"/>
      <c r="C54" s="125"/>
      <c r="D54" s="125"/>
      <c r="E54" s="133"/>
      <c r="F54" s="426"/>
      <c r="G54" s="427"/>
      <c r="H54" s="426"/>
      <c r="I54" s="438"/>
      <c r="J54" s="17"/>
    </row>
    <row r="55" spans="1:10">
      <c r="A55" s="131" t="s">
        <v>178</v>
      </c>
      <c r="B55" s="132" t="s">
        <v>179</v>
      </c>
      <c r="C55" s="125"/>
      <c r="D55" s="125"/>
      <c r="E55" s="133" t="s">
        <v>180</v>
      </c>
      <c r="F55" s="416">
        <v>381202.94</v>
      </c>
      <c r="G55" s="417"/>
      <c r="H55" s="416">
        <v>378362.11</v>
      </c>
      <c r="I55" s="432"/>
      <c r="J55" s="17"/>
    </row>
    <row r="56" spans="1:10">
      <c r="A56" s="124"/>
      <c r="B56" s="125"/>
      <c r="C56" s="132"/>
      <c r="D56" s="132"/>
      <c r="E56" s="133"/>
      <c r="F56" s="445"/>
      <c r="G56" s="455"/>
      <c r="H56" s="445"/>
      <c r="I56" s="446"/>
      <c r="J56" s="17"/>
    </row>
    <row r="57" spans="1:10" ht="13.5" thickBot="1">
      <c r="A57" s="124"/>
      <c r="B57" s="125"/>
      <c r="C57" s="138" t="s">
        <v>181</v>
      </c>
      <c r="D57" s="138"/>
      <c r="E57" s="139" t="s">
        <v>182</v>
      </c>
      <c r="F57" s="443">
        <f>F10+F33+F55</f>
        <v>54787135.179999992</v>
      </c>
      <c r="G57" s="451"/>
      <c r="H57" s="443">
        <f>H10+H33+H55</f>
        <v>52597992.980000004</v>
      </c>
      <c r="I57" s="444"/>
      <c r="J57" s="17"/>
    </row>
    <row r="58" spans="1:10">
      <c r="A58" s="124"/>
      <c r="B58" s="125"/>
      <c r="C58" s="125"/>
      <c r="D58" s="125"/>
      <c r="E58" s="125"/>
      <c r="F58" s="140"/>
      <c r="G58" s="140"/>
      <c r="H58" s="140"/>
      <c r="I58" s="140"/>
      <c r="J58" s="17"/>
    </row>
    <row r="59" spans="1:10">
      <c r="A59" s="72"/>
      <c r="B59" s="72"/>
      <c r="C59" s="72"/>
      <c r="D59" s="72"/>
      <c r="E59" s="72"/>
      <c r="F59" s="72"/>
      <c r="G59" s="72"/>
      <c r="H59" s="72"/>
      <c r="I59" s="72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Les Bons Villers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52075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J3" s="233" t="str">
        <f>Coordonnées!$U$3</f>
        <v>Version:</v>
      </c>
      <c r="K3" s="277">
        <f>Coordonnées!$V$3</f>
        <v>2</v>
      </c>
    </row>
    <row r="4" spans="1:11" ht="13.5" thickBot="1"/>
    <row r="5" spans="1:11">
      <c r="A5" s="104"/>
      <c r="B5" s="105"/>
      <c r="C5" s="104"/>
      <c r="D5" s="106"/>
      <c r="E5" s="513" t="s">
        <v>41</v>
      </c>
      <c r="F5" s="516">
        <f>K2</f>
        <v>2025</v>
      </c>
      <c r="G5" s="517"/>
      <c r="H5" s="516">
        <f>F5-1</f>
        <v>2024</v>
      </c>
      <c r="I5" s="522"/>
    </row>
    <row r="6" spans="1:11">
      <c r="A6" s="107"/>
      <c r="B6" s="108"/>
      <c r="C6" s="105" t="s">
        <v>183</v>
      </c>
      <c r="D6" s="109"/>
      <c r="E6" s="514"/>
      <c r="F6" s="518"/>
      <c r="G6" s="519"/>
      <c r="H6" s="518"/>
      <c r="I6" s="523"/>
    </row>
    <row r="7" spans="1:11" ht="10.15" customHeight="1" thickBot="1">
      <c r="A7" s="107"/>
      <c r="B7" s="108"/>
      <c r="C7" s="109"/>
      <c r="D7" s="109"/>
      <c r="E7" s="515"/>
      <c r="F7" s="520"/>
      <c r="G7" s="521"/>
      <c r="H7" s="520"/>
      <c r="I7" s="524"/>
    </row>
    <row r="8" spans="1:11">
      <c r="A8" s="110" t="s">
        <v>184</v>
      </c>
      <c r="B8" s="111" t="s">
        <v>185</v>
      </c>
      <c r="C8" s="109"/>
      <c r="D8" s="109"/>
      <c r="E8" s="112" t="s">
        <v>186</v>
      </c>
      <c r="F8" s="500"/>
      <c r="G8" s="527"/>
      <c r="H8" s="500"/>
      <c r="I8" s="501"/>
    </row>
    <row r="9" spans="1:11">
      <c r="A9" s="107"/>
      <c r="B9" s="107" t="s">
        <v>50</v>
      </c>
      <c r="C9" s="113" t="s">
        <v>187</v>
      </c>
      <c r="D9" s="113"/>
      <c r="E9" s="114">
        <v>60</v>
      </c>
      <c r="F9" s="472">
        <v>516733.02</v>
      </c>
      <c r="G9" s="496"/>
      <c r="H9" s="472">
        <v>514087.28</v>
      </c>
      <c r="I9" s="473"/>
    </row>
    <row r="10" spans="1:11">
      <c r="A10" s="107"/>
      <c r="B10" s="107" t="s">
        <v>52</v>
      </c>
      <c r="C10" s="113" t="s">
        <v>188</v>
      </c>
      <c r="D10" s="113"/>
      <c r="E10" s="114">
        <v>61</v>
      </c>
      <c r="F10" s="472">
        <v>1170098.51</v>
      </c>
      <c r="G10" s="496"/>
      <c r="H10" s="472">
        <v>1117276.3500000001</v>
      </c>
      <c r="I10" s="473"/>
    </row>
    <row r="11" spans="1:11">
      <c r="A11" s="107"/>
      <c r="B11" s="107" t="s">
        <v>54</v>
      </c>
      <c r="C11" s="113" t="s">
        <v>189</v>
      </c>
      <c r="D11" s="113"/>
      <c r="E11" s="115">
        <v>62</v>
      </c>
      <c r="F11" s="472">
        <v>7689918.25</v>
      </c>
      <c r="G11" s="496"/>
      <c r="H11" s="472">
        <v>7434793.1299999999</v>
      </c>
      <c r="I11" s="473"/>
    </row>
    <row r="12" spans="1:11">
      <c r="A12" s="107"/>
      <c r="B12" s="107" t="s">
        <v>56</v>
      </c>
      <c r="C12" s="113" t="s">
        <v>190</v>
      </c>
      <c r="D12" s="113"/>
      <c r="E12" s="115">
        <v>63</v>
      </c>
      <c r="F12" s="472">
        <v>3655886.81</v>
      </c>
      <c r="G12" s="496"/>
      <c r="H12" s="472">
        <v>3643736.83</v>
      </c>
      <c r="I12" s="473"/>
    </row>
    <row r="13" spans="1:11">
      <c r="A13" s="107"/>
      <c r="B13" s="107" t="s">
        <v>58</v>
      </c>
      <c r="C13" s="113" t="s">
        <v>191</v>
      </c>
      <c r="D13" s="113"/>
      <c r="E13" s="114">
        <v>64</v>
      </c>
      <c r="F13" s="472">
        <v>1104545.53</v>
      </c>
      <c r="G13" s="496"/>
      <c r="H13" s="472">
        <v>1029015.93</v>
      </c>
      <c r="I13" s="473"/>
    </row>
    <row r="14" spans="1:11">
      <c r="A14" s="107"/>
      <c r="B14" s="107" t="s">
        <v>60</v>
      </c>
      <c r="C14" s="113" t="s">
        <v>192</v>
      </c>
      <c r="D14" s="113"/>
      <c r="E14" s="114">
        <v>65</v>
      </c>
      <c r="F14" s="472">
        <f>SUM(F15:F17)</f>
        <v>523274.29</v>
      </c>
      <c r="G14" s="496"/>
      <c r="H14" s="472">
        <f>SUM(H15:H17)</f>
        <v>488677.3</v>
      </c>
      <c r="I14" s="473"/>
    </row>
    <row r="15" spans="1:11">
      <c r="A15" s="107"/>
      <c r="B15" s="107" t="s">
        <v>186</v>
      </c>
      <c r="C15" s="113" t="s">
        <v>193</v>
      </c>
      <c r="D15" s="113"/>
      <c r="E15" s="114" t="s">
        <v>194</v>
      </c>
      <c r="F15" s="472">
        <v>498384.49</v>
      </c>
      <c r="G15" s="496"/>
      <c r="H15" s="472">
        <v>487329.31</v>
      </c>
      <c r="I15" s="473"/>
    </row>
    <row r="16" spans="1:11">
      <c r="A16" s="107"/>
      <c r="B16" s="107"/>
      <c r="C16" s="113" t="s">
        <v>195</v>
      </c>
      <c r="D16" s="113"/>
      <c r="E16" s="114">
        <v>657</v>
      </c>
      <c r="F16" s="484">
        <v>24145.81</v>
      </c>
      <c r="G16" s="507"/>
      <c r="H16" s="484">
        <v>742.19</v>
      </c>
      <c r="I16" s="485"/>
    </row>
    <row r="17" spans="1:9">
      <c r="A17" s="107"/>
      <c r="B17" s="107"/>
      <c r="C17" s="113" t="s">
        <v>196</v>
      </c>
      <c r="D17" s="113"/>
      <c r="E17" s="114">
        <v>658</v>
      </c>
      <c r="F17" s="472">
        <v>743.99</v>
      </c>
      <c r="G17" s="496"/>
      <c r="H17" s="472">
        <v>605.79999999999995</v>
      </c>
      <c r="I17" s="473"/>
    </row>
    <row r="18" spans="1:9" ht="10.15" customHeight="1">
      <c r="A18" s="107"/>
      <c r="B18" s="108"/>
      <c r="C18" s="113"/>
      <c r="D18" s="113"/>
      <c r="E18" s="114"/>
      <c r="F18" s="472"/>
      <c r="G18" s="496"/>
      <c r="H18" s="472"/>
      <c r="I18" s="473"/>
    </row>
    <row r="19" spans="1:9">
      <c r="A19" s="110" t="s">
        <v>197</v>
      </c>
      <c r="B19" s="111" t="s">
        <v>198</v>
      </c>
      <c r="C19" s="109"/>
      <c r="D19" s="109"/>
      <c r="E19" s="114" t="s">
        <v>199</v>
      </c>
      <c r="F19" s="416">
        <f>SUM(F9:F14)</f>
        <v>14660456.409999998</v>
      </c>
      <c r="G19" s="505"/>
      <c r="H19" s="416">
        <f>SUM(H9:H14)</f>
        <v>14227586.82</v>
      </c>
      <c r="I19" s="432"/>
    </row>
    <row r="20" spans="1:9" ht="10.15" customHeight="1">
      <c r="A20" s="107"/>
      <c r="B20" s="108"/>
      <c r="C20" s="113"/>
      <c r="D20" s="113"/>
      <c r="E20" s="114"/>
      <c r="F20" s="502"/>
      <c r="G20" s="528"/>
      <c r="H20" s="502"/>
      <c r="I20" s="503"/>
    </row>
    <row r="21" spans="1:9">
      <c r="A21" s="110" t="s">
        <v>72</v>
      </c>
      <c r="B21" s="116" t="s">
        <v>200</v>
      </c>
      <c r="C21" s="117"/>
      <c r="D21" s="117"/>
      <c r="E21" s="114" t="s">
        <v>186</v>
      </c>
      <c r="F21" s="480">
        <f>IF(Charges!F19&lt;Produits!F19,Produits!F19-Charges!F19,0)</f>
        <v>0</v>
      </c>
      <c r="G21" s="497"/>
      <c r="H21" s="480">
        <f>IF(Charges!H19&lt;Produits!H19,Produits!H19-Charges!H19,0)</f>
        <v>149747.79999999888</v>
      </c>
      <c r="I21" s="481"/>
    </row>
    <row r="22" spans="1:9" ht="10.15" customHeight="1">
      <c r="A22" s="110"/>
      <c r="B22" s="116"/>
      <c r="C22" s="117"/>
      <c r="D22" s="117"/>
      <c r="E22" s="114"/>
      <c r="F22" s="482"/>
      <c r="G22" s="506"/>
      <c r="H22" s="482"/>
      <c r="I22" s="483"/>
    </row>
    <row r="23" spans="1:9">
      <c r="A23" s="110" t="s">
        <v>78</v>
      </c>
      <c r="B23" s="525" t="s">
        <v>290</v>
      </c>
      <c r="C23" s="525"/>
      <c r="D23" s="526"/>
      <c r="E23" s="115" t="s">
        <v>201</v>
      </c>
      <c r="F23" s="484"/>
      <c r="G23" s="507"/>
      <c r="H23" s="484"/>
      <c r="I23" s="485"/>
    </row>
    <row r="24" spans="1:9">
      <c r="A24" s="107"/>
      <c r="B24" s="525"/>
      <c r="C24" s="525"/>
      <c r="D24" s="526"/>
      <c r="E24" s="114"/>
      <c r="F24" s="484"/>
      <c r="G24" s="507"/>
      <c r="H24" s="484"/>
      <c r="I24" s="485"/>
    </row>
    <row r="25" spans="1:9">
      <c r="A25" s="107"/>
      <c r="B25" s="107" t="s">
        <v>50</v>
      </c>
      <c r="C25" s="113" t="s">
        <v>202</v>
      </c>
      <c r="D25" s="113"/>
      <c r="E25" s="114">
        <v>660</v>
      </c>
      <c r="F25" s="472">
        <v>2158095.2200000002</v>
      </c>
      <c r="G25" s="496"/>
      <c r="H25" s="472">
        <v>2036357.37</v>
      </c>
      <c r="I25" s="473"/>
    </row>
    <row r="26" spans="1:9">
      <c r="A26" s="107"/>
      <c r="B26" s="107" t="s">
        <v>52</v>
      </c>
      <c r="C26" s="113" t="s">
        <v>203</v>
      </c>
      <c r="D26" s="113"/>
      <c r="E26" s="114">
        <v>661</v>
      </c>
      <c r="F26" s="472">
        <v>0</v>
      </c>
      <c r="G26" s="496"/>
      <c r="H26" s="472">
        <v>0</v>
      </c>
      <c r="I26" s="473"/>
    </row>
    <row r="27" spans="1:9">
      <c r="A27" s="107"/>
      <c r="B27" s="107" t="s">
        <v>54</v>
      </c>
      <c r="C27" s="113" t="s">
        <v>204</v>
      </c>
      <c r="D27" s="113"/>
      <c r="E27" s="115" t="s">
        <v>205</v>
      </c>
      <c r="F27" s="472">
        <v>0</v>
      </c>
      <c r="G27" s="496"/>
      <c r="H27" s="472">
        <v>0</v>
      </c>
      <c r="I27" s="473"/>
    </row>
    <row r="28" spans="1:9">
      <c r="A28" s="107"/>
      <c r="B28" s="107" t="s">
        <v>56</v>
      </c>
      <c r="C28" s="113" t="s">
        <v>206</v>
      </c>
      <c r="D28" s="113"/>
      <c r="E28" s="114"/>
      <c r="F28" s="484"/>
      <c r="G28" s="507"/>
      <c r="H28" s="484"/>
      <c r="I28" s="485"/>
    </row>
    <row r="29" spans="1:9">
      <c r="A29" s="107"/>
      <c r="B29" s="107"/>
      <c r="C29" s="113" t="s">
        <v>207</v>
      </c>
      <c r="D29" s="113"/>
      <c r="E29" s="114">
        <v>665</v>
      </c>
      <c r="F29" s="472">
        <v>65137.08</v>
      </c>
      <c r="G29" s="496"/>
      <c r="H29" s="472">
        <v>64718.34</v>
      </c>
      <c r="I29" s="473"/>
    </row>
    <row r="30" spans="1:9">
      <c r="A30" s="107"/>
      <c r="B30" s="107" t="s">
        <v>58</v>
      </c>
      <c r="C30" s="113" t="s">
        <v>208</v>
      </c>
      <c r="D30" s="113"/>
      <c r="E30" s="114">
        <v>666</v>
      </c>
      <c r="F30" s="472">
        <v>14841.68</v>
      </c>
      <c r="G30" s="496"/>
      <c r="H30" s="472">
        <v>415038.76</v>
      </c>
      <c r="I30" s="473"/>
    </row>
    <row r="31" spans="1:9">
      <c r="A31" s="107"/>
      <c r="B31" s="107" t="s">
        <v>60</v>
      </c>
      <c r="C31" s="113" t="s">
        <v>209</v>
      </c>
      <c r="D31" s="113"/>
      <c r="E31" s="114" t="s">
        <v>186</v>
      </c>
      <c r="F31" s="484"/>
      <c r="G31" s="507"/>
      <c r="H31" s="484"/>
      <c r="I31" s="485"/>
    </row>
    <row r="32" spans="1:9">
      <c r="A32" s="107"/>
      <c r="B32" s="107"/>
      <c r="C32" s="113" t="s">
        <v>210</v>
      </c>
      <c r="D32" s="113"/>
      <c r="E32" s="114">
        <v>667</v>
      </c>
      <c r="F32" s="472">
        <v>78652.95</v>
      </c>
      <c r="G32" s="496"/>
      <c r="H32" s="472">
        <v>75230.039999999994</v>
      </c>
      <c r="I32" s="473"/>
    </row>
    <row r="33" spans="1:9" ht="10.15" customHeight="1">
      <c r="A33" s="107"/>
      <c r="B33" s="108"/>
      <c r="C33" s="113"/>
      <c r="D33" s="113"/>
      <c r="E33" s="114"/>
      <c r="F33" s="472"/>
      <c r="G33" s="496"/>
      <c r="H33" s="472"/>
      <c r="I33" s="473"/>
    </row>
    <row r="34" spans="1:9">
      <c r="A34" s="110" t="s">
        <v>83</v>
      </c>
      <c r="B34" s="111" t="s">
        <v>211</v>
      </c>
      <c r="C34" s="109"/>
      <c r="D34" s="109"/>
      <c r="E34" s="114">
        <v>66</v>
      </c>
      <c r="F34" s="416">
        <f>SUM(F25:F32)</f>
        <v>2316726.9300000006</v>
      </c>
      <c r="G34" s="505"/>
      <c r="H34" s="416">
        <f>SUM(H25:H32)</f>
        <v>2591344.5099999998</v>
      </c>
      <c r="I34" s="432"/>
    </row>
    <row r="35" spans="1:9" ht="10.15" customHeight="1">
      <c r="A35" s="110"/>
      <c r="B35" s="111"/>
      <c r="C35" s="109"/>
      <c r="D35" s="109"/>
      <c r="E35" s="114"/>
      <c r="F35" s="476"/>
      <c r="G35" s="498"/>
      <c r="H35" s="476"/>
      <c r="I35" s="477"/>
    </row>
    <row r="36" spans="1:9">
      <c r="A36" s="110" t="s">
        <v>212</v>
      </c>
      <c r="B36" s="111" t="s">
        <v>213</v>
      </c>
      <c r="C36" s="113"/>
      <c r="D36" s="113"/>
      <c r="E36" s="114" t="s">
        <v>214</v>
      </c>
      <c r="F36" s="416">
        <f>F19+F34</f>
        <v>16977183.34</v>
      </c>
      <c r="G36" s="505"/>
      <c r="H36" s="416">
        <f>H19+H34</f>
        <v>16818931.329999998</v>
      </c>
      <c r="I36" s="432"/>
    </row>
    <row r="37" spans="1:9" ht="10.15" customHeight="1">
      <c r="A37" s="110"/>
      <c r="B37" s="111"/>
      <c r="C37" s="113"/>
      <c r="D37" s="113"/>
      <c r="E37" s="114"/>
      <c r="F37" s="476"/>
      <c r="G37" s="498"/>
      <c r="H37" s="476"/>
      <c r="I37" s="477"/>
    </row>
    <row r="38" spans="1:9">
      <c r="A38" s="110" t="s">
        <v>92</v>
      </c>
      <c r="B38" s="111" t="s">
        <v>215</v>
      </c>
      <c r="C38" s="113"/>
      <c r="D38" s="113"/>
      <c r="E38" s="114" t="s">
        <v>186</v>
      </c>
      <c r="F38" s="492">
        <f>IF(Charges!F36&lt;Produits!F33,Produits!F33-Charges!F36,0)</f>
        <v>0</v>
      </c>
      <c r="G38" s="511"/>
      <c r="H38" s="492">
        <f>IF(Charges!H36&lt;Produits!H33,Produits!H33-Charges!H36,0)</f>
        <v>0</v>
      </c>
      <c r="I38" s="493"/>
    </row>
    <row r="39" spans="1:9" ht="10.15" customHeight="1">
      <c r="A39" s="110"/>
      <c r="B39" s="111"/>
      <c r="C39" s="113"/>
      <c r="D39" s="113"/>
      <c r="E39" s="114"/>
      <c r="F39" s="494"/>
      <c r="G39" s="512"/>
      <c r="H39" s="494"/>
      <c r="I39" s="495"/>
    </row>
    <row r="40" spans="1:9">
      <c r="A40" s="110" t="s">
        <v>107</v>
      </c>
      <c r="B40" s="111" t="s">
        <v>216</v>
      </c>
      <c r="C40" s="113"/>
      <c r="D40" s="113"/>
      <c r="E40" s="114"/>
      <c r="F40" s="484"/>
      <c r="G40" s="507"/>
      <c r="H40" s="484"/>
      <c r="I40" s="485"/>
    </row>
    <row r="41" spans="1:9">
      <c r="A41" s="110"/>
      <c r="B41" s="107" t="s">
        <v>50</v>
      </c>
      <c r="C41" s="113" t="s">
        <v>217</v>
      </c>
      <c r="D41" s="113"/>
      <c r="E41" s="114">
        <v>671</v>
      </c>
      <c r="F41" s="472">
        <v>71386.039999999994</v>
      </c>
      <c r="G41" s="496"/>
      <c r="H41" s="472">
        <v>8687.84</v>
      </c>
      <c r="I41" s="473"/>
    </row>
    <row r="42" spans="1:9">
      <c r="A42" s="110"/>
      <c r="B42" s="107" t="s">
        <v>52</v>
      </c>
      <c r="C42" s="113" t="s">
        <v>218</v>
      </c>
      <c r="D42" s="113"/>
      <c r="E42" s="114">
        <v>672</v>
      </c>
      <c r="F42" s="472">
        <v>0</v>
      </c>
      <c r="G42" s="496"/>
      <c r="H42" s="472">
        <v>0</v>
      </c>
      <c r="I42" s="473"/>
    </row>
    <row r="43" spans="1:9">
      <c r="A43" s="110"/>
      <c r="B43" s="107" t="s">
        <v>54</v>
      </c>
      <c r="C43" s="113" t="s">
        <v>219</v>
      </c>
      <c r="D43" s="113"/>
      <c r="E43" s="114">
        <v>673</v>
      </c>
      <c r="F43" s="472">
        <v>799.18</v>
      </c>
      <c r="G43" s="496"/>
      <c r="H43" s="472">
        <v>0</v>
      </c>
      <c r="I43" s="473"/>
    </row>
    <row r="44" spans="1:9" s="27" customFormat="1" ht="18.600000000000001" customHeight="1">
      <c r="A44" s="118"/>
      <c r="B44" s="119"/>
      <c r="C44" s="117" t="s">
        <v>220</v>
      </c>
      <c r="D44" s="120"/>
      <c r="E44" s="121">
        <v>67</v>
      </c>
      <c r="F44" s="490">
        <f>SUM(F41:F43)</f>
        <v>72185.219999999987</v>
      </c>
      <c r="G44" s="508"/>
      <c r="H44" s="490">
        <f>SUM(H41:H43)</f>
        <v>8687.84</v>
      </c>
      <c r="I44" s="491"/>
    </row>
    <row r="45" spans="1:9" ht="10.15" customHeight="1">
      <c r="A45" s="110"/>
      <c r="B45" s="122"/>
      <c r="C45" s="117"/>
      <c r="D45" s="117"/>
      <c r="E45" s="114"/>
      <c r="F45" s="426"/>
      <c r="G45" s="509"/>
      <c r="H45" s="426"/>
      <c r="I45" s="438"/>
    </row>
    <row r="46" spans="1:9">
      <c r="A46" s="110" t="s">
        <v>110</v>
      </c>
      <c r="B46" s="111" t="s">
        <v>221</v>
      </c>
      <c r="C46" s="113"/>
      <c r="D46" s="113"/>
      <c r="E46" s="114"/>
      <c r="F46" s="484"/>
      <c r="G46" s="507"/>
      <c r="H46" s="484"/>
      <c r="I46" s="485"/>
    </row>
    <row r="47" spans="1:9">
      <c r="A47" s="110"/>
      <c r="B47" s="107" t="s">
        <v>50</v>
      </c>
      <c r="C47" s="113" t="s">
        <v>222</v>
      </c>
      <c r="D47" s="113"/>
      <c r="E47" s="114">
        <v>685</v>
      </c>
      <c r="F47" s="472">
        <v>20000</v>
      </c>
      <c r="G47" s="496"/>
      <c r="H47" s="472">
        <v>1292622.74</v>
      </c>
      <c r="I47" s="473"/>
    </row>
    <row r="48" spans="1:9">
      <c r="A48" s="110"/>
      <c r="B48" s="107" t="s">
        <v>52</v>
      </c>
      <c r="C48" s="113" t="s">
        <v>223</v>
      </c>
      <c r="D48" s="113"/>
      <c r="E48" s="114">
        <v>686</v>
      </c>
      <c r="F48" s="472">
        <v>340037.37</v>
      </c>
      <c r="G48" s="496"/>
      <c r="H48" s="472">
        <v>310874.28999999998</v>
      </c>
      <c r="I48" s="473"/>
    </row>
    <row r="49" spans="1:9" ht="18.600000000000001" customHeight="1">
      <c r="A49" s="110"/>
      <c r="B49" s="122"/>
      <c r="C49" s="117" t="s">
        <v>224</v>
      </c>
      <c r="D49" s="117"/>
      <c r="E49" s="114">
        <v>68</v>
      </c>
      <c r="F49" s="416">
        <f>SUM(F47:F48)</f>
        <v>360037.37</v>
      </c>
      <c r="G49" s="505"/>
      <c r="H49" s="416">
        <f>SUM(H47:H48)</f>
        <v>1603497.03</v>
      </c>
      <c r="I49" s="432"/>
    </row>
    <row r="50" spans="1:9" ht="10.15" customHeight="1">
      <c r="A50" s="110"/>
      <c r="B50" s="122"/>
      <c r="C50" s="117"/>
      <c r="D50" s="117"/>
      <c r="E50" s="114"/>
      <c r="F50" s="426"/>
      <c r="G50" s="509"/>
      <c r="H50" s="426"/>
      <c r="I50" s="438"/>
    </row>
    <row r="51" spans="1:9">
      <c r="A51" s="110" t="s">
        <v>117</v>
      </c>
      <c r="B51" s="525" t="s">
        <v>288</v>
      </c>
      <c r="C51" s="525"/>
      <c r="D51" s="526"/>
      <c r="E51" s="114"/>
      <c r="F51" s="486"/>
      <c r="G51" s="510"/>
      <c r="H51" s="486"/>
      <c r="I51" s="487"/>
    </row>
    <row r="52" spans="1:9">
      <c r="A52" s="110"/>
      <c r="B52" s="525"/>
      <c r="C52" s="525"/>
      <c r="D52" s="526"/>
      <c r="E52" s="114" t="s">
        <v>225</v>
      </c>
      <c r="F52" s="488">
        <f>F44+F49</f>
        <v>432222.58999999997</v>
      </c>
      <c r="G52" s="504"/>
      <c r="H52" s="488">
        <f>H44+H49</f>
        <v>1612184.87</v>
      </c>
      <c r="I52" s="489"/>
    </row>
    <row r="53" spans="1:9" ht="10.15" customHeight="1">
      <c r="A53" s="110"/>
      <c r="B53" s="111"/>
      <c r="C53" s="113"/>
      <c r="D53" s="113"/>
      <c r="E53" s="114"/>
      <c r="F53" s="476"/>
      <c r="G53" s="498"/>
      <c r="H53" s="476"/>
      <c r="I53" s="477"/>
    </row>
    <row r="54" spans="1:9">
      <c r="A54" s="110" t="s">
        <v>226</v>
      </c>
      <c r="B54" s="111" t="s">
        <v>227</v>
      </c>
      <c r="C54" s="113"/>
      <c r="D54" s="117"/>
      <c r="E54" s="114"/>
      <c r="F54" s="480">
        <f>IF(Charges!F52&lt;Produits!F51,Produits!F51-Charges!F52,0)</f>
        <v>927685.2699999999</v>
      </c>
      <c r="G54" s="497"/>
      <c r="H54" s="480">
        <f>IF(Charges!H52&lt;Produits!H51,Produits!H51-Charges!H52,0)</f>
        <v>319769.54999999981</v>
      </c>
      <c r="I54" s="481"/>
    </row>
    <row r="55" spans="1:9" ht="10.15" customHeight="1">
      <c r="A55" s="110"/>
      <c r="B55" s="122"/>
      <c r="C55" s="113"/>
      <c r="D55" s="117"/>
      <c r="E55" s="114"/>
      <c r="F55" s="476"/>
      <c r="G55" s="498"/>
      <c r="H55" s="476"/>
      <c r="I55" s="477"/>
    </row>
    <row r="56" spans="1:9">
      <c r="A56" s="110" t="s">
        <v>228</v>
      </c>
      <c r="B56" s="111" t="s">
        <v>229</v>
      </c>
      <c r="C56" s="113"/>
      <c r="D56" s="117"/>
      <c r="E56" s="114"/>
      <c r="F56" s="416">
        <f>F36+F52</f>
        <v>17409405.93</v>
      </c>
      <c r="G56" s="505"/>
      <c r="H56" s="416">
        <f>H36+H52</f>
        <v>18431116.199999999</v>
      </c>
      <c r="I56" s="432"/>
    </row>
    <row r="57" spans="1:9" ht="10.15" customHeight="1">
      <c r="A57" s="110"/>
      <c r="B57" s="122"/>
      <c r="C57" s="113"/>
      <c r="D57" s="113"/>
      <c r="E57" s="114"/>
      <c r="F57" s="476"/>
      <c r="G57" s="498"/>
      <c r="H57" s="476"/>
      <c r="I57" s="477"/>
    </row>
    <row r="58" spans="1:9">
      <c r="A58" s="110" t="s">
        <v>230</v>
      </c>
      <c r="B58" s="111" t="s">
        <v>231</v>
      </c>
      <c r="C58" s="113"/>
      <c r="D58" s="113"/>
      <c r="E58" s="114"/>
      <c r="F58" s="480">
        <f>IF(Charges!F56&lt;Produits!F55,Produits!F55-Charges!F56,0)</f>
        <v>556871.71000000089</v>
      </c>
      <c r="G58" s="497"/>
      <c r="H58" s="480">
        <f>IF(Charges!H56&lt;Produits!H55,Produits!H55-Charges!H56,0)</f>
        <v>0</v>
      </c>
      <c r="I58" s="481"/>
    </row>
    <row r="59" spans="1:9" ht="10.15" customHeight="1">
      <c r="A59" s="110"/>
      <c r="B59" s="111"/>
      <c r="C59" s="113"/>
      <c r="D59" s="113"/>
      <c r="E59" s="114"/>
      <c r="F59" s="482"/>
      <c r="G59" s="506"/>
      <c r="H59" s="482"/>
      <c r="I59" s="483"/>
    </row>
    <row r="60" spans="1:9">
      <c r="A60" s="110" t="s">
        <v>232</v>
      </c>
      <c r="B60" s="111" t="s">
        <v>233</v>
      </c>
      <c r="C60" s="113"/>
      <c r="D60" s="113"/>
      <c r="E60" s="114"/>
      <c r="F60" s="484"/>
      <c r="G60" s="507"/>
      <c r="H60" s="484"/>
      <c r="I60" s="485"/>
    </row>
    <row r="61" spans="1:9">
      <c r="A61" s="110"/>
      <c r="B61" s="107" t="s">
        <v>50</v>
      </c>
      <c r="C61" s="113" t="s">
        <v>234</v>
      </c>
      <c r="D61" s="113"/>
      <c r="E61" s="114">
        <v>69201</v>
      </c>
      <c r="F61" s="472">
        <v>0</v>
      </c>
      <c r="G61" s="496"/>
      <c r="H61" s="472">
        <v>0</v>
      </c>
      <c r="I61" s="473"/>
    </row>
    <row r="62" spans="1:9">
      <c r="A62" s="110"/>
      <c r="B62" s="107" t="s">
        <v>52</v>
      </c>
      <c r="C62" s="113" t="s">
        <v>235</v>
      </c>
      <c r="D62" s="113"/>
      <c r="E62" s="114">
        <v>69202</v>
      </c>
      <c r="F62" s="472">
        <v>927685.27</v>
      </c>
      <c r="G62" s="496"/>
      <c r="H62" s="472">
        <v>319769.55</v>
      </c>
      <c r="I62" s="473"/>
    </row>
    <row r="63" spans="1:9" ht="18.600000000000001" customHeight="1">
      <c r="A63" s="110"/>
      <c r="B63" s="122"/>
      <c r="C63" s="117" t="s">
        <v>236</v>
      </c>
      <c r="D63" s="117"/>
      <c r="E63" s="114">
        <v>69</v>
      </c>
      <c r="F63" s="480">
        <f>SUM(F61:F62)</f>
        <v>927685.27</v>
      </c>
      <c r="G63" s="497"/>
      <c r="H63" s="474">
        <f>SUM(H61:H62)</f>
        <v>319769.55</v>
      </c>
      <c r="I63" s="475"/>
    </row>
    <row r="64" spans="1:9" ht="10.15" customHeight="1">
      <c r="A64" s="110"/>
      <c r="B64" s="122"/>
      <c r="C64" s="113"/>
      <c r="D64" s="113"/>
      <c r="E64" s="114"/>
      <c r="F64" s="476"/>
      <c r="G64" s="498"/>
      <c r="H64" s="476"/>
      <c r="I64" s="477"/>
    </row>
    <row r="65" spans="1:9" ht="13.5" thickBot="1">
      <c r="A65" s="110" t="s">
        <v>237</v>
      </c>
      <c r="B65" s="111" t="s">
        <v>238</v>
      </c>
      <c r="C65" s="113"/>
      <c r="D65" s="113"/>
      <c r="E65" s="123"/>
      <c r="F65" s="478">
        <f>F56+F63</f>
        <v>18337091.199999999</v>
      </c>
      <c r="G65" s="499"/>
      <c r="H65" s="478">
        <f>H56+H63</f>
        <v>18750885.75</v>
      </c>
      <c r="I65" s="479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Les Bons Villers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52075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1">
      <c r="A5" s="84"/>
      <c r="B5" s="85"/>
      <c r="C5" s="86"/>
      <c r="D5" s="86"/>
      <c r="E5" s="566" t="s">
        <v>41</v>
      </c>
      <c r="F5" s="568">
        <f>K2</f>
        <v>2025</v>
      </c>
      <c r="G5" s="569"/>
      <c r="H5" s="574">
        <f>F5-1</f>
        <v>2024</v>
      </c>
      <c r="I5" s="575"/>
      <c r="J5" s="23"/>
    </row>
    <row r="6" spans="1:11">
      <c r="A6" s="87" t="s">
        <v>183</v>
      </c>
      <c r="B6" s="88"/>
      <c r="C6" s="88"/>
      <c r="D6" s="88"/>
      <c r="E6" s="567"/>
      <c r="F6" s="570"/>
      <c r="G6" s="571"/>
      <c r="H6" s="576"/>
      <c r="I6" s="577"/>
      <c r="J6" s="24"/>
    </row>
    <row r="7" spans="1:11" ht="11.45" customHeight="1" thickBot="1">
      <c r="A7" s="89"/>
      <c r="B7" s="90"/>
      <c r="C7" s="90"/>
      <c r="D7" s="90"/>
      <c r="E7" s="567"/>
      <c r="F7" s="572"/>
      <c r="G7" s="573"/>
      <c r="H7" s="578"/>
      <c r="I7" s="579"/>
      <c r="J7" s="24"/>
    </row>
    <row r="8" spans="1:11">
      <c r="A8" s="91" t="s">
        <v>239</v>
      </c>
      <c r="B8" s="92" t="s">
        <v>240</v>
      </c>
      <c r="C8" s="90"/>
      <c r="D8" s="90"/>
      <c r="E8" s="93" t="s">
        <v>186</v>
      </c>
      <c r="F8" s="580"/>
      <c r="G8" s="581"/>
      <c r="H8" s="549"/>
      <c r="I8" s="550"/>
      <c r="J8" s="23"/>
    </row>
    <row r="9" spans="1:11">
      <c r="A9" s="89"/>
      <c r="B9" s="94" t="s">
        <v>131</v>
      </c>
      <c r="C9" s="95" t="s">
        <v>241</v>
      </c>
      <c r="D9" s="95"/>
      <c r="E9" s="96">
        <v>70</v>
      </c>
      <c r="F9" s="542">
        <v>8399933.6400000006</v>
      </c>
      <c r="G9" s="543"/>
      <c r="H9" s="537">
        <v>8284790.75</v>
      </c>
      <c r="I9" s="538"/>
      <c r="J9" s="23"/>
    </row>
    <row r="10" spans="1:11">
      <c r="A10" s="89"/>
      <c r="B10" s="94" t="s">
        <v>133</v>
      </c>
      <c r="C10" s="95" t="s">
        <v>242</v>
      </c>
      <c r="D10" s="95"/>
      <c r="E10" s="96">
        <v>71</v>
      </c>
      <c r="F10" s="542">
        <v>983748.54</v>
      </c>
      <c r="G10" s="543"/>
      <c r="H10" s="537">
        <v>781685.73</v>
      </c>
      <c r="I10" s="538"/>
      <c r="J10" s="23"/>
    </row>
    <row r="11" spans="1:11">
      <c r="A11" s="89"/>
      <c r="B11" s="94" t="s">
        <v>135</v>
      </c>
      <c r="C11" s="95" t="s">
        <v>243</v>
      </c>
      <c r="D11" s="95"/>
      <c r="E11" s="97"/>
      <c r="F11" s="542"/>
      <c r="G11" s="543"/>
      <c r="H11" s="537"/>
      <c r="I11" s="538"/>
      <c r="J11" s="23"/>
    </row>
    <row r="12" spans="1:11">
      <c r="A12" s="89"/>
      <c r="B12" s="94"/>
      <c r="C12" s="95" t="s">
        <v>244</v>
      </c>
      <c r="D12" s="95"/>
      <c r="E12" s="96" t="s">
        <v>245</v>
      </c>
      <c r="F12" s="542">
        <v>4748905.5</v>
      </c>
      <c r="G12" s="543"/>
      <c r="H12" s="537">
        <v>4834540.63</v>
      </c>
      <c r="I12" s="538"/>
      <c r="J12" s="23"/>
    </row>
    <row r="13" spans="1:11">
      <c r="A13" s="89"/>
      <c r="B13" s="94" t="s">
        <v>146</v>
      </c>
      <c r="C13" s="95" t="s">
        <v>246</v>
      </c>
      <c r="D13" s="95"/>
      <c r="E13" s="96">
        <v>74</v>
      </c>
      <c r="F13" s="542">
        <v>65137.08</v>
      </c>
      <c r="G13" s="543"/>
      <c r="H13" s="537">
        <v>64718.34</v>
      </c>
      <c r="I13" s="538"/>
      <c r="J13" s="23"/>
    </row>
    <row r="14" spans="1:11">
      <c r="A14" s="89"/>
      <c r="B14" s="94" t="s">
        <v>159</v>
      </c>
      <c r="C14" s="95" t="s">
        <v>247</v>
      </c>
      <c r="D14" s="95"/>
      <c r="E14" s="96">
        <v>75</v>
      </c>
      <c r="F14" s="582">
        <f>SUM(F16:F17)</f>
        <v>315395.59000000003</v>
      </c>
      <c r="G14" s="583"/>
      <c r="H14" s="551">
        <f>SUM(H16:H17)</f>
        <v>411599.17</v>
      </c>
      <c r="I14" s="552"/>
      <c r="J14" s="23"/>
    </row>
    <row r="15" spans="1:11">
      <c r="A15" s="89"/>
      <c r="B15" s="94" t="s">
        <v>186</v>
      </c>
      <c r="C15" s="95" t="s">
        <v>248</v>
      </c>
      <c r="D15" s="95"/>
      <c r="E15" s="96"/>
      <c r="F15" s="584"/>
      <c r="G15" s="585"/>
      <c r="H15" s="553"/>
      <c r="I15" s="554"/>
      <c r="J15" s="23"/>
    </row>
    <row r="16" spans="1:11">
      <c r="A16" s="89"/>
      <c r="B16" s="94"/>
      <c r="C16" s="95" t="s">
        <v>249</v>
      </c>
      <c r="D16" s="95"/>
      <c r="E16" s="96" t="s">
        <v>250</v>
      </c>
      <c r="F16" s="542">
        <v>36295.26</v>
      </c>
      <c r="G16" s="543"/>
      <c r="H16" s="537">
        <v>66145.679999999993</v>
      </c>
      <c r="I16" s="538"/>
      <c r="J16" s="23"/>
    </row>
    <row r="17" spans="1:10">
      <c r="A17" s="89"/>
      <c r="B17" s="94"/>
      <c r="C17" s="95" t="s">
        <v>251</v>
      </c>
      <c r="D17" s="95"/>
      <c r="E17" s="96" t="s">
        <v>252</v>
      </c>
      <c r="F17" s="542">
        <v>279100.33</v>
      </c>
      <c r="G17" s="543"/>
      <c r="H17" s="537">
        <v>345453.49</v>
      </c>
      <c r="I17" s="538"/>
      <c r="J17" s="23"/>
    </row>
    <row r="18" spans="1:10" ht="10.15" customHeight="1">
      <c r="A18" s="89"/>
      <c r="B18" s="90"/>
      <c r="C18" s="95"/>
      <c r="D18" s="95"/>
      <c r="E18" s="96"/>
      <c r="F18" s="542"/>
      <c r="G18" s="543"/>
      <c r="H18" s="537"/>
      <c r="I18" s="538"/>
      <c r="J18" s="23"/>
    </row>
    <row r="19" spans="1:10">
      <c r="A19" s="91" t="s">
        <v>127</v>
      </c>
      <c r="B19" s="92" t="s">
        <v>253</v>
      </c>
      <c r="C19" s="90"/>
      <c r="D19" s="90"/>
      <c r="E19" s="96" t="s">
        <v>254</v>
      </c>
      <c r="F19" s="416">
        <f>SUM(F9:F14)</f>
        <v>14513120.35</v>
      </c>
      <c r="G19" s="417"/>
      <c r="H19" s="505">
        <f>SUM(H9:H14)</f>
        <v>14377334.619999999</v>
      </c>
      <c r="I19" s="432"/>
      <c r="J19" s="24"/>
    </row>
    <row r="20" spans="1:10" ht="10.15" customHeight="1">
      <c r="A20" s="89"/>
      <c r="B20" s="90"/>
      <c r="C20" s="95"/>
      <c r="D20" s="95"/>
      <c r="E20" s="96"/>
      <c r="F20" s="586"/>
      <c r="G20" s="587"/>
      <c r="H20" s="555"/>
      <c r="I20" s="556"/>
      <c r="J20" s="24"/>
    </row>
    <row r="21" spans="1:10">
      <c r="A21" s="91" t="s">
        <v>129</v>
      </c>
      <c r="B21" s="98" t="s">
        <v>255</v>
      </c>
      <c r="C21" s="92"/>
      <c r="D21" s="92"/>
      <c r="E21" s="96" t="s">
        <v>186</v>
      </c>
      <c r="F21" s="531">
        <f>IF(Charges!F19&gt;Produits!F19,Charges!F19-Produits!F19,0)</f>
        <v>147336.05999999866</v>
      </c>
      <c r="G21" s="557"/>
      <c r="H21" s="531">
        <f>IF(Charges!H19&gt;Produits!H19,Charges!H19-Produits!H19,0)</f>
        <v>0</v>
      </c>
      <c r="I21" s="532"/>
      <c r="J21" s="23"/>
    </row>
    <row r="22" spans="1:10" ht="10.15" customHeight="1">
      <c r="A22" s="91"/>
      <c r="B22" s="98"/>
      <c r="C22" s="92"/>
      <c r="D22" s="92"/>
      <c r="E22" s="96"/>
      <c r="F22" s="494"/>
      <c r="G22" s="546"/>
      <c r="H22" s="512"/>
      <c r="I22" s="495"/>
      <c r="J22" s="23"/>
    </row>
    <row r="23" spans="1:10">
      <c r="A23" s="91" t="s">
        <v>137</v>
      </c>
      <c r="B23" s="562" t="s">
        <v>289</v>
      </c>
      <c r="C23" s="562"/>
      <c r="D23" s="563"/>
      <c r="E23" s="97" t="s">
        <v>201</v>
      </c>
      <c r="F23" s="544"/>
      <c r="G23" s="545"/>
      <c r="H23" s="539"/>
      <c r="I23" s="540"/>
      <c r="J23" s="24"/>
    </row>
    <row r="24" spans="1:10">
      <c r="A24" s="89"/>
      <c r="B24" s="562"/>
      <c r="C24" s="562"/>
      <c r="D24" s="563"/>
      <c r="E24" s="96"/>
      <c r="F24" s="560"/>
      <c r="G24" s="561"/>
      <c r="H24" s="535"/>
      <c r="I24" s="536"/>
      <c r="J24" s="24"/>
    </row>
    <row r="25" spans="1:10">
      <c r="A25" s="89"/>
      <c r="B25" s="94" t="s">
        <v>131</v>
      </c>
      <c r="C25" s="95" t="s">
        <v>256</v>
      </c>
      <c r="D25" s="95"/>
      <c r="E25" s="96">
        <v>761</v>
      </c>
      <c r="F25" s="542">
        <v>337057.83</v>
      </c>
      <c r="G25" s="543"/>
      <c r="H25" s="537">
        <v>379400.67</v>
      </c>
      <c r="I25" s="538"/>
      <c r="J25" s="23"/>
    </row>
    <row r="26" spans="1:10">
      <c r="A26" s="89"/>
      <c r="B26" s="94" t="s">
        <v>133</v>
      </c>
      <c r="C26" s="95" t="s">
        <v>257</v>
      </c>
      <c r="D26" s="95"/>
      <c r="E26" s="96">
        <v>764</v>
      </c>
      <c r="F26" s="542">
        <v>0</v>
      </c>
      <c r="G26" s="543"/>
      <c r="H26" s="537">
        <v>0</v>
      </c>
      <c r="I26" s="538"/>
      <c r="J26" s="23"/>
    </row>
    <row r="27" spans="1:10">
      <c r="A27" s="89"/>
      <c r="B27" s="94" t="s">
        <v>135</v>
      </c>
      <c r="C27" s="95" t="s">
        <v>258</v>
      </c>
      <c r="D27" s="95"/>
      <c r="E27" s="96">
        <v>765</v>
      </c>
      <c r="F27" s="542">
        <v>1104545.53</v>
      </c>
      <c r="G27" s="543"/>
      <c r="H27" s="537">
        <v>1029015.93</v>
      </c>
      <c r="I27" s="538"/>
      <c r="J27" s="23"/>
    </row>
    <row r="28" spans="1:10" ht="23.45" customHeight="1">
      <c r="A28" s="89"/>
      <c r="B28" s="181" t="s">
        <v>146</v>
      </c>
      <c r="C28" s="564" t="s">
        <v>291</v>
      </c>
      <c r="D28" s="565"/>
      <c r="E28" s="96">
        <v>767</v>
      </c>
      <c r="F28" s="542">
        <v>651646.06999999995</v>
      </c>
      <c r="G28" s="543"/>
      <c r="H28" s="537">
        <v>661444.30000000005</v>
      </c>
      <c r="I28" s="538"/>
      <c r="J28" s="24"/>
    </row>
    <row r="29" spans="1:10">
      <c r="A29" s="89"/>
      <c r="B29" s="94" t="s">
        <v>159</v>
      </c>
      <c r="C29" s="95" t="s">
        <v>259</v>
      </c>
      <c r="D29" s="95"/>
      <c r="E29" s="96">
        <v>769</v>
      </c>
      <c r="F29" s="542">
        <v>0</v>
      </c>
      <c r="G29" s="543"/>
      <c r="H29" s="537">
        <v>0</v>
      </c>
      <c r="I29" s="538"/>
      <c r="J29" s="23"/>
    </row>
    <row r="30" spans="1:10" ht="10.15" customHeight="1">
      <c r="A30" s="89"/>
      <c r="B30" s="90"/>
      <c r="C30" s="95"/>
      <c r="D30" s="95"/>
      <c r="E30" s="96"/>
      <c r="F30" s="542"/>
      <c r="G30" s="543"/>
      <c r="H30" s="537"/>
      <c r="I30" s="538"/>
      <c r="J30" s="24"/>
    </row>
    <row r="31" spans="1:10">
      <c r="A31" s="91" t="s">
        <v>141</v>
      </c>
      <c r="B31" s="92" t="s">
        <v>260</v>
      </c>
      <c r="C31" s="90"/>
      <c r="D31" s="90"/>
      <c r="E31" s="96">
        <v>76</v>
      </c>
      <c r="F31" s="416">
        <f>SUM(F25:F29)</f>
        <v>2093249.4300000002</v>
      </c>
      <c r="G31" s="417"/>
      <c r="H31" s="505">
        <f>SUM(H25:H29)</f>
        <v>2069860.9000000001</v>
      </c>
      <c r="I31" s="432"/>
      <c r="J31" s="23"/>
    </row>
    <row r="32" spans="1:10" ht="10.15" customHeight="1">
      <c r="A32" s="91"/>
      <c r="B32" s="92"/>
      <c r="C32" s="90"/>
      <c r="D32" s="90"/>
      <c r="E32" s="96"/>
      <c r="F32" s="494"/>
      <c r="G32" s="546"/>
      <c r="H32" s="512"/>
      <c r="I32" s="495"/>
      <c r="J32" s="23"/>
    </row>
    <row r="33" spans="1:10">
      <c r="A33" s="91" t="s">
        <v>148</v>
      </c>
      <c r="B33" s="92" t="s">
        <v>261</v>
      </c>
      <c r="C33" s="95"/>
      <c r="D33" s="95"/>
      <c r="E33" s="96" t="s">
        <v>262</v>
      </c>
      <c r="F33" s="416">
        <f>F19+F31</f>
        <v>16606369.779999999</v>
      </c>
      <c r="G33" s="417"/>
      <c r="H33" s="505">
        <f>H19+H31</f>
        <v>16447195.52</v>
      </c>
      <c r="I33" s="432"/>
      <c r="J33" s="23"/>
    </row>
    <row r="34" spans="1:10" ht="10.15" customHeight="1">
      <c r="A34" s="91"/>
      <c r="B34" s="92"/>
      <c r="C34" s="95"/>
      <c r="D34" s="95"/>
      <c r="E34" s="96"/>
      <c r="F34" s="494"/>
      <c r="G34" s="546"/>
      <c r="H34" s="512"/>
      <c r="I34" s="495"/>
      <c r="J34" s="23"/>
    </row>
    <row r="35" spans="1:10">
      <c r="A35" s="91" t="s">
        <v>152</v>
      </c>
      <c r="B35" s="92" t="s">
        <v>263</v>
      </c>
      <c r="C35" s="95"/>
      <c r="D35" s="95"/>
      <c r="E35" s="96" t="s">
        <v>186</v>
      </c>
      <c r="F35" s="531">
        <f>IF(Charges!F36&gt;Produits!F33,Charges!F36-Produits!F33,0)</f>
        <v>370813.56000000052</v>
      </c>
      <c r="G35" s="557"/>
      <c r="H35" s="531">
        <f>IF(Charges!H36&gt;Produits!H33,Charges!H36-Produits!H33,0)</f>
        <v>371735.80999999866</v>
      </c>
      <c r="I35" s="532"/>
      <c r="J35" s="23"/>
    </row>
    <row r="36" spans="1:10" ht="10.15" customHeight="1">
      <c r="A36" s="91"/>
      <c r="B36" s="92"/>
      <c r="C36" s="95"/>
      <c r="D36" s="95"/>
      <c r="E36" s="96"/>
      <c r="F36" s="558"/>
      <c r="G36" s="559"/>
      <c r="H36" s="533"/>
      <c r="I36" s="534"/>
      <c r="J36" s="23"/>
    </row>
    <row r="37" spans="1:10">
      <c r="A37" s="91" t="s">
        <v>165</v>
      </c>
      <c r="B37" s="92" t="s">
        <v>264</v>
      </c>
      <c r="C37" s="95"/>
      <c r="D37" s="95"/>
      <c r="E37" s="96"/>
      <c r="F37" s="544"/>
      <c r="G37" s="545"/>
      <c r="H37" s="539"/>
      <c r="I37" s="540"/>
      <c r="J37" s="23"/>
    </row>
    <row r="38" spans="1:10">
      <c r="A38" s="91"/>
      <c r="B38" s="94" t="s">
        <v>131</v>
      </c>
      <c r="C38" s="95" t="s">
        <v>265</v>
      </c>
      <c r="D38" s="95"/>
      <c r="E38" s="96">
        <v>771</v>
      </c>
      <c r="F38" s="542">
        <v>264964.86</v>
      </c>
      <c r="G38" s="543"/>
      <c r="H38" s="537">
        <v>159795.24</v>
      </c>
      <c r="I38" s="538"/>
      <c r="J38" s="23"/>
    </row>
    <row r="39" spans="1:10">
      <c r="A39" s="91"/>
      <c r="B39" s="94" t="s">
        <v>133</v>
      </c>
      <c r="C39" s="95" t="s">
        <v>266</v>
      </c>
      <c r="D39" s="95"/>
      <c r="E39" s="96">
        <v>772</v>
      </c>
      <c r="F39" s="542">
        <v>69901.23</v>
      </c>
      <c r="G39" s="543"/>
      <c r="H39" s="537">
        <v>32766.5</v>
      </c>
      <c r="I39" s="538"/>
      <c r="J39" s="23"/>
    </row>
    <row r="40" spans="1:10">
      <c r="A40" s="91"/>
      <c r="B40" s="94" t="s">
        <v>135</v>
      </c>
      <c r="C40" s="95" t="s">
        <v>267</v>
      </c>
      <c r="D40" s="95"/>
      <c r="E40" s="96">
        <v>773</v>
      </c>
      <c r="F40" s="542">
        <v>2393.13</v>
      </c>
      <c r="G40" s="543"/>
      <c r="H40" s="537">
        <v>0</v>
      </c>
      <c r="I40" s="538"/>
      <c r="J40" s="23"/>
    </row>
    <row r="41" spans="1:10" ht="9.6" customHeight="1">
      <c r="A41" s="91"/>
      <c r="B41" s="95"/>
      <c r="C41" s="95"/>
      <c r="D41" s="95"/>
      <c r="E41" s="96"/>
      <c r="F41" s="542"/>
      <c r="G41" s="543"/>
      <c r="H41" s="537"/>
      <c r="I41" s="538"/>
      <c r="J41" s="23"/>
    </row>
    <row r="42" spans="1:10">
      <c r="A42" s="91"/>
      <c r="B42" s="95"/>
      <c r="C42" s="92" t="s">
        <v>268</v>
      </c>
      <c r="D42" s="92"/>
      <c r="E42" s="96">
        <v>77</v>
      </c>
      <c r="F42" s="416">
        <f>SUM(F38:F40)</f>
        <v>337259.22</v>
      </c>
      <c r="G42" s="417"/>
      <c r="H42" s="505">
        <f>SUM(H38:H40)</f>
        <v>192561.74</v>
      </c>
      <c r="I42" s="432"/>
      <c r="J42" s="23"/>
    </row>
    <row r="43" spans="1:10" ht="10.15" customHeight="1">
      <c r="A43" s="91"/>
      <c r="B43" s="95"/>
      <c r="C43" s="92"/>
      <c r="D43" s="92"/>
      <c r="E43" s="96"/>
      <c r="F43" s="426"/>
      <c r="G43" s="427"/>
      <c r="H43" s="509"/>
      <c r="I43" s="438"/>
      <c r="J43" s="23"/>
    </row>
    <row r="44" spans="1:10">
      <c r="A44" s="91" t="s">
        <v>176</v>
      </c>
      <c r="B44" s="92" t="s">
        <v>269</v>
      </c>
      <c r="C44" s="95"/>
      <c r="D44" s="95"/>
      <c r="E44" s="96"/>
      <c r="F44" s="544"/>
      <c r="G44" s="545"/>
      <c r="H44" s="539"/>
      <c r="I44" s="540"/>
      <c r="J44" s="23"/>
    </row>
    <row r="45" spans="1:10">
      <c r="A45" s="91"/>
      <c r="B45" s="94" t="s">
        <v>131</v>
      </c>
      <c r="C45" s="95" t="s">
        <v>265</v>
      </c>
      <c r="D45" s="95"/>
      <c r="E45" s="96">
        <v>785</v>
      </c>
      <c r="F45" s="542">
        <v>0</v>
      </c>
      <c r="G45" s="543"/>
      <c r="H45" s="537">
        <v>863622.74</v>
      </c>
      <c r="I45" s="538"/>
      <c r="J45" s="23"/>
    </row>
    <row r="46" spans="1:10">
      <c r="A46" s="91"/>
      <c r="B46" s="94" t="s">
        <v>133</v>
      </c>
      <c r="C46" s="95" t="s">
        <v>266</v>
      </c>
      <c r="D46" s="95"/>
      <c r="E46" s="96">
        <v>786</v>
      </c>
      <c r="F46" s="542">
        <v>1022648.64</v>
      </c>
      <c r="G46" s="543"/>
      <c r="H46" s="537">
        <v>875769.94</v>
      </c>
      <c r="I46" s="538"/>
      <c r="J46" s="23"/>
    </row>
    <row r="47" spans="1:10" ht="9.6" customHeight="1">
      <c r="A47" s="91"/>
      <c r="B47" s="95"/>
      <c r="C47" s="95"/>
      <c r="D47" s="95"/>
      <c r="E47" s="96"/>
      <c r="F47" s="544"/>
      <c r="G47" s="545"/>
      <c r="H47" s="539"/>
      <c r="I47" s="540"/>
      <c r="J47" s="23"/>
    </row>
    <row r="48" spans="1:10">
      <c r="A48" s="91"/>
      <c r="B48" s="95"/>
      <c r="C48" s="92" t="s">
        <v>270</v>
      </c>
      <c r="D48" s="92"/>
      <c r="E48" s="96">
        <v>78</v>
      </c>
      <c r="F48" s="531">
        <f>SUM(F45:F46)</f>
        <v>1022648.64</v>
      </c>
      <c r="G48" s="557"/>
      <c r="H48" s="541">
        <f>SUM(H45:H46)</f>
        <v>1739392.68</v>
      </c>
      <c r="I48" s="532"/>
      <c r="J48" s="23"/>
    </row>
    <row r="49" spans="1:10" ht="10.15" customHeight="1">
      <c r="A49" s="91"/>
      <c r="B49" s="95"/>
      <c r="C49" s="92"/>
      <c r="D49" s="92"/>
      <c r="E49" s="96"/>
      <c r="F49" s="558"/>
      <c r="G49" s="559"/>
      <c r="H49" s="533"/>
      <c r="I49" s="534"/>
      <c r="J49" s="23"/>
    </row>
    <row r="50" spans="1:10">
      <c r="A50" s="91" t="s">
        <v>178</v>
      </c>
      <c r="B50" s="92" t="s">
        <v>271</v>
      </c>
      <c r="C50" s="95"/>
      <c r="D50" s="95"/>
      <c r="E50" s="96"/>
      <c r="F50" s="544"/>
      <c r="G50" s="545"/>
      <c r="H50" s="539"/>
      <c r="I50" s="540"/>
      <c r="J50" s="23"/>
    </row>
    <row r="51" spans="1:10">
      <c r="A51" s="91"/>
      <c r="B51" s="92" t="s">
        <v>272</v>
      </c>
      <c r="C51" s="95"/>
      <c r="D51" s="95"/>
      <c r="E51" s="96" t="s">
        <v>273</v>
      </c>
      <c r="F51" s="416">
        <f>F42+F48</f>
        <v>1359907.8599999999</v>
      </c>
      <c r="G51" s="417"/>
      <c r="H51" s="505">
        <f>H42+H48</f>
        <v>1931954.42</v>
      </c>
      <c r="I51" s="432"/>
      <c r="J51" s="23"/>
    </row>
    <row r="52" spans="1:10" ht="10.15" customHeight="1">
      <c r="A52" s="91"/>
      <c r="B52" s="92"/>
      <c r="C52" s="95"/>
      <c r="D52" s="95"/>
      <c r="E52" s="96"/>
      <c r="F52" s="494"/>
      <c r="G52" s="546"/>
      <c r="H52" s="512"/>
      <c r="I52" s="495"/>
      <c r="J52" s="23"/>
    </row>
    <row r="53" spans="1:10">
      <c r="A53" s="91" t="s">
        <v>274</v>
      </c>
      <c r="B53" s="92" t="s">
        <v>275</v>
      </c>
      <c r="C53" s="95"/>
      <c r="D53" s="95"/>
      <c r="E53" s="96"/>
      <c r="F53" s="531">
        <f>IF(Charges!F52&gt;Produits!F51,Charges!F52-Produits!F51,0)</f>
        <v>0</v>
      </c>
      <c r="G53" s="557"/>
      <c r="H53" s="531">
        <f>IF(Charges!H52&gt;Produits!H51,Charges!H52-Produits!H51,0)</f>
        <v>0</v>
      </c>
      <c r="I53" s="532"/>
      <c r="J53" s="23"/>
    </row>
    <row r="54" spans="1:10" ht="10.15" customHeight="1">
      <c r="A54" s="91"/>
      <c r="B54" s="95"/>
      <c r="C54" s="95"/>
      <c r="D54" s="95"/>
      <c r="E54" s="96"/>
      <c r="F54" s="494"/>
      <c r="G54" s="546"/>
      <c r="H54" s="512"/>
      <c r="I54" s="495"/>
      <c r="J54" s="23"/>
    </row>
    <row r="55" spans="1:10">
      <c r="A55" s="91" t="s">
        <v>276</v>
      </c>
      <c r="B55" s="92" t="s">
        <v>277</v>
      </c>
      <c r="C55" s="95"/>
      <c r="D55" s="95"/>
      <c r="E55" s="96"/>
      <c r="F55" s="416">
        <f>F33+F51</f>
        <v>17966277.640000001</v>
      </c>
      <c r="G55" s="417"/>
      <c r="H55" s="505">
        <f>H33+H51</f>
        <v>18379149.939999998</v>
      </c>
      <c r="I55" s="432"/>
      <c r="J55" s="23"/>
    </row>
    <row r="56" spans="1:10" ht="10.15" customHeight="1">
      <c r="A56" s="91"/>
      <c r="B56" s="95"/>
      <c r="C56" s="95"/>
      <c r="D56" s="95"/>
      <c r="E56" s="96"/>
      <c r="F56" s="494"/>
      <c r="G56" s="546"/>
      <c r="H56" s="512"/>
      <c r="I56" s="495"/>
      <c r="J56" s="23"/>
    </row>
    <row r="57" spans="1:10">
      <c r="A57" s="91" t="s">
        <v>278</v>
      </c>
      <c r="B57" s="92" t="s">
        <v>279</v>
      </c>
      <c r="C57" s="95"/>
      <c r="D57" s="95"/>
      <c r="E57" s="96"/>
      <c r="F57" s="531">
        <f>IF(Charges!F56&gt;Produits!F55,Charges!F56-Produits!F55,0)</f>
        <v>0</v>
      </c>
      <c r="G57" s="557"/>
      <c r="H57" s="531">
        <f>IF(Charges!H56&gt;Produits!H55,Charges!H56-Produits!H55,0)</f>
        <v>51966.260000001639</v>
      </c>
      <c r="I57" s="532"/>
      <c r="J57" s="23"/>
    </row>
    <row r="58" spans="1:10" ht="10.15" customHeight="1">
      <c r="A58" s="91"/>
      <c r="B58" s="92"/>
      <c r="C58" s="95"/>
      <c r="D58" s="95"/>
      <c r="E58" s="96"/>
      <c r="F58" s="558"/>
      <c r="G58" s="559"/>
      <c r="H58" s="533"/>
      <c r="I58" s="534"/>
      <c r="J58" s="23"/>
    </row>
    <row r="59" spans="1:10">
      <c r="A59" s="91" t="s">
        <v>280</v>
      </c>
      <c r="B59" s="92" t="s">
        <v>281</v>
      </c>
      <c r="C59" s="95"/>
      <c r="D59" s="95"/>
      <c r="E59" s="96"/>
      <c r="F59" s="560"/>
      <c r="G59" s="561"/>
      <c r="H59" s="535"/>
      <c r="I59" s="536"/>
      <c r="J59" s="23"/>
    </row>
    <row r="60" spans="1:10">
      <c r="A60" s="91"/>
      <c r="B60" s="94" t="s">
        <v>131</v>
      </c>
      <c r="C60" s="95" t="s">
        <v>282</v>
      </c>
      <c r="D60" s="95"/>
      <c r="E60" s="96">
        <v>79201</v>
      </c>
      <c r="F60" s="542">
        <v>370813.56</v>
      </c>
      <c r="G60" s="543"/>
      <c r="H60" s="537">
        <v>371735.81</v>
      </c>
      <c r="I60" s="538"/>
      <c r="J60" s="23"/>
    </row>
    <row r="61" spans="1:10">
      <c r="A61" s="91"/>
      <c r="B61" s="94" t="s">
        <v>133</v>
      </c>
      <c r="C61" s="95" t="s">
        <v>283</v>
      </c>
      <c r="D61" s="95"/>
      <c r="E61" s="96">
        <v>79202</v>
      </c>
      <c r="F61" s="542">
        <v>0</v>
      </c>
      <c r="G61" s="543"/>
      <c r="H61" s="537">
        <v>0</v>
      </c>
      <c r="I61" s="538"/>
      <c r="J61" s="23"/>
    </row>
    <row r="62" spans="1:10" ht="10.15" customHeight="1">
      <c r="A62" s="91"/>
      <c r="B62" s="94"/>
      <c r="C62" s="95"/>
      <c r="D62" s="95"/>
      <c r="E62" s="96"/>
      <c r="F62" s="544"/>
      <c r="G62" s="545"/>
      <c r="H62" s="539"/>
      <c r="I62" s="540"/>
      <c r="J62" s="23"/>
    </row>
    <row r="63" spans="1:10">
      <c r="A63" s="91"/>
      <c r="B63" s="94"/>
      <c r="C63" s="92" t="s">
        <v>236</v>
      </c>
      <c r="D63" s="92"/>
      <c r="E63" s="96">
        <v>79</v>
      </c>
      <c r="F63" s="416">
        <f>SUM(F60:F61)</f>
        <v>370813.56</v>
      </c>
      <c r="G63" s="417"/>
      <c r="H63" s="505">
        <f>SUM(H60:H61)</f>
        <v>371735.81</v>
      </c>
      <c r="I63" s="432"/>
      <c r="J63" s="23"/>
    </row>
    <row r="64" spans="1:10" ht="10.15" customHeight="1">
      <c r="A64" s="91"/>
      <c r="B64" s="95"/>
      <c r="C64" s="95"/>
      <c r="D64" s="95"/>
      <c r="E64" s="96"/>
      <c r="F64" s="494"/>
      <c r="G64" s="546"/>
      <c r="H64" s="512"/>
      <c r="I64" s="495"/>
      <c r="J64" s="23"/>
    </row>
    <row r="65" spans="1:10" ht="13.5" thickBot="1">
      <c r="A65" s="91" t="s">
        <v>284</v>
      </c>
      <c r="B65" s="92" t="s">
        <v>285</v>
      </c>
      <c r="C65" s="95"/>
      <c r="D65" s="95"/>
      <c r="E65" s="99"/>
      <c r="F65" s="547">
        <f>F55+F63</f>
        <v>18337091.199999999</v>
      </c>
      <c r="G65" s="548"/>
      <c r="H65" s="529">
        <f>H55+H63</f>
        <v>18750885.749999996</v>
      </c>
      <c r="I65" s="530"/>
      <c r="J65" s="23"/>
    </row>
    <row r="66" spans="1:10">
      <c r="A66" s="100"/>
      <c r="B66" s="101"/>
      <c r="C66" s="101"/>
      <c r="D66" s="101"/>
      <c r="E66" s="102"/>
      <c r="F66" s="103"/>
      <c r="G66" s="103"/>
      <c r="H66" s="103"/>
      <c r="I66" s="103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Les Bons Villers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6"/>
      <c r="W1" s="264"/>
      <c r="X1" s="237" t="str">
        <f>Coordonnées!$U$1</f>
        <v>Code INS</v>
      </c>
      <c r="Y1" s="275">
        <f>Coordonnées!$V$1</f>
        <v>52075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7"/>
      <c r="W2" s="265"/>
      <c r="X2" s="238" t="str">
        <f>Coordonnées!$U$2</f>
        <v>Exercice:</v>
      </c>
      <c r="Y2" s="276">
        <f>Coordonnées!$V$2</f>
        <v>2025</v>
      </c>
    </row>
    <row r="3" spans="1:25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  <c r="T5" s="49"/>
      <c r="U5" s="49"/>
      <c r="V5" s="49"/>
    </row>
    <row r="6" spans="1:25" ht="16.149999999999999" customHeight="1">
      <c r="A6" s="29" t="s">
        <v>292</v>
      </c>
      <c r="B6" s="28"/>
      <c r="C6" s="28"/>
      <c r="D6" s="28"/>
      <c r="E6" s="28"/>
      <c r="F6" s="67"/>
      <c r="G6" s="49"/>
      <c r="H6" s="49"/>
      <c r="I6" s="49"/>
      <c r="J6" s="49"/>
      <c r="K6" s="49"/>
      <c r="L6" s="49"/>
      <c r="M6" s="67"/>
      <c r="N6" s="67"/>
      <c r="O6" s="67"/>
      <c r="P6" s="67"/>
      <c r="Q6" s="49"/>
      <c r="R6" s="49"/>
      <c r="S6" s="49"/>
      <c r="T6" s="49"/>
      <c r="U6" s="49"/>
      <c r="V6" s="49"/>
    </row>
    <row r="7" spans="1:25" ht="16.899999999999999" customHeight="1">
      <c r="A7" s="104"/>
      <c r="B7" s="167"/>
      <c r="C7" s="167"/>
      <c r="D7" s="167"/>
      <c r="E7" s="167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168"/>
      <c r="S7" s="168"/>
      <c r="T7" s="168"/>
      <c r="U7" s="168"/>
      <c r="V7" s="168"/>
    </row>
    <row r="8" spans="1:25" ht="16.899999999999999" customHeight="1">
      <c r="A8" s="74"/>
      <c r="B8" s="260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2"/>
    </row>
    <row r="9" spans="1:25" ht="16.899999999999999" customHeight="1">
      <c r="A9" s="74"/>
      <c r="B9" s="245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7"/>
    </row>
    <row r="10" spans="1:25" ht="16.899999999999999" customHeight="1">
      <c r="A10" s="74"/>
      <c r="B10" s="245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7"/>
    </row>
    <row r="11" spans="1:25" ht="16.899999999999999" customHeight="1">
      <c r="A11" s="74"/>
      <c r="B11" s="245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7"/>
    </row>
    <row r="12" spans="1:25" ht="16.899999999999999" customHeight="1">
      <c r="A12" s="74"/>
      <c r="B12" s="245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7"/>
    </row>
    <row r="13" spans="1:25" ht="16.899999999999999" customHeight="1">
      <c r="A13" s="74"/>
      <c r="B13" s="245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7"/>
    </row>
    <row r="14" spans="1:25" ht="16.899999999999999" customHeight="1">
      <c r="A14" s="74"/>
      <c r="B14" s="245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7"/>
    </row>
    <row r="15" spans="1:25" ht="16.899999999999999" customHeight="1">
      <c r="A15" s="80"/>
      <c r="B15" s="254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6"/>
    </row>
    <row r="16" spans="1:25" ht="16.899999999999999" customHeight="1">
      <c r="A16" s="74"/>
      <c r="B16" s="245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7"/>
    </row>
    <row r="17" spans="1:24" ht="16.899999999999999" customHeight="1">
      <c r="A17" s="74"/>
      <c r="B17" s="245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7"/>
    </row>
    <row r="18" spans="1:24" ht="16.899999999999999" customHeight="1">
      <c r="A18" s="74"/>
      <c r="B18" s="245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7"/>
    </row>
    <row r="19" spans="1:24" s="77" customFormat="1" ht="16.899999999999999" customHeight="1">
      <c r="A19" s="80"/>
      <c r="B19" s="254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6"/>
    </row>
    <row r="20" spans="1:24" s="77" customFormat="1" ht="16.899999999999999" customHeight="1">
      <c r="A20" s="80"/>
      <c r="B20" s="254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6"/>
    </row>
    <row r="21" spans="1:24" ht="16.899999999999999" customHeight="1">
      <c r="A21" s="74"/>
      <c r="B21" s="245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7"/>
    </row>
    <row r="22" spans="1:24" ht="16.899999999999999" customHeight="1">
      <c r="A22" s="74"/>
      <c r="B22" s="245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7"/>
    </row>
    <row r="23" spans="1:24" ht="16.899999999999999" customHeight="1">
      <c r="A23" s="74"/>
      <c r="B23" s="245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7"/>
    </row>
    <row r="24" spans="1:24" ht="16.899999999999999" customHeight="1">
      <c r="A24" s="74"/>
      <c r="B24" s="245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7"/>
    </row>
    <row r="25" spans="1:24" ht="16.899999999999999" customHeight="1">
      <c r="A25" s="74"/>
      <c r="B25" s="245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7"/>
    </row>
    <row r="26" spans="1:24" ht="16.899999999999999" customHeight="1">
      <c r="A26" s="74"/>
      <c r="B26" s="245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7"/>
    </row>
    <row r="27" spans="1:24" ht="16.899999999999999" customHeight="1">
      <c r="A27" s="82"/>
      <c r="B27" s="248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50"/>
    </row>
    <row r="28" spans="1:24" ht="16.899999999999999" customHeight="1">
      <c r="A28" s="74"/>
      <c r="B28" s="245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7"/>
    </row>
    <row r="29" spans="1:24" ht="16.899999999999999" customHeight="1">
      <c r="A29" s="74"/>
      <c r="B29" s="245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7"/>
    </row>
    <row r="30" spans="1:24" s="77" customFormat="1" ht="16.899999999999999" customHeight="1">
      <c r="A30" s="80"/>
      <c r="B30" s="254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6"/>
    </row>
    <row r="31" spans="1:24" ht="16.899999999999999" customHeight="1">
      <c r="A31" s="74"/>
      <c r="B31" s="245"/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247"/>
    </row>
    <row r="32" spans="1:24" ht="16.899999999999999" customHeight="1">
      <c r="A32" s="82"/>
      <c r="B32" s="248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50"/>
    </row>
    <row r="33" spans="1:24" ht="16.899999999999999" customHeight="1">
      <c r="A33" s="82"/>
      <c r="B33" s="248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50"/>
    </row>
    <row r="34" spans="1:24" s="77" customFormat="1" ht="16.899999999999999" customHeight="1">
      <c r="A34" s="80"/>
      <c r="B34" s="254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6"/>
    </row>
    <row r="35" spans="1:24" ht="16.899999999999999" customHeight="1">
      <c r="A35" s="74"/>
      <c r="B35" s="245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7"/>
    </row>
    <row r="36" spans="1:24" ht="16.899999999999999" customHeight="1">
      <c r="A36" s="83"/>
      <c r="B36" s="257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9"/>
    </row>
    <row r="37" spans="1:24" s="77" customFormat="1" ht="16.899999999999999" customHeight="1">
      <c r="A37" s="80"/>
      <c r="B37" s="254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6"/>
    </row>
    <row r="38" spans="1:24" ht="16.899999999999999" customHeight="1">
      <c r="A38" s="74"/>
      <c r="B38" s="245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7"/>
    </row>
    <row r="39" spans="1:24" ht="16.899999999999999" customHeight="1">
      <c r="A39" s="74"/>
      <c r="B39" s="245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7"/>
    </row>
    <row r="40" spans="1:24" ht="16.899999999999999" customHeight="1">
      <c r="A40" s="74"/>
      <c r="B40" s="245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7"/>
    </row>
    <row r="41" spans="1:24" ht="16.899999999999999" customHeight="1">
      <c r="A41" s="74"/>
      <c r="B41" s="245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7"/>
    </row>
    <row r="42" spans="1:24" ht="16.899999999999999" customHeight="1">
      <c r="A42" s="74"/>
      <c r="B42" s="245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7"/>
    </row>
    <row r="43" spans="1:24" ht="16.899999999999999" customHeight="1">
      <c r="A43" s="74"/>
      <c r="B43" s="245"/>
      <c r="C43" s="246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7"/>
    </row>
    <row r="44" spans="1:24" ht="16.899999999999999" customHeight="1">
      <c r="A44" s="82"/>
      <c r="B44" s="248"/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50"/>
    </row>
    <row r="45" spans="1:24" ht="16.899999999999999" customHeight="1">
      <c r="A45" s="78"/>
      <c r="B45" s="251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3"/>
    </row>
    <row r="46" spans="1:24" ht="16.899999999999999" customHeight="1">
      <c r="A46" s="74"/>
      <c r="B46" s="245"/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7"/>
    </row>
    <row r="47" spans="1:24" ht="16.899999999999999" customHeight="1">
      <c r="A47" s="74"/>
      <c r="B47" s="245"/>
      <c r="C47" s="246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7"/>
    </row>
    <row r="48" spans="1:24" ht="16.899999999999999" customHeight="1">
      <c r="A48" s="104"/>
      <c r="B48" s="269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1"/>
    </row>
    <row r="49" spans="1:24" ht="16.899999999999999" customHeight="1">
      <c r="A49" s="104"/>
      <c r="B49" s="269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1"/>
    </row>
    <row r="50" spans="1:24" ht="16.899999999999999" customHeight="1">
      <c r="A50" s="104"/>
      <c r="B50" s="272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4"/>
    </row>
    <row r="51" spans="1:24" ht="16.899999999999999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tr">
        <f>Coordonnées!A1</f>
        <v>Synthèse des Comptes</v>
      </c>
      <c r="B1" s="304"/>
      <c r="C1" s="304"/>
      <c r="D1" s="304"/>
      <c r="E1" s="304"/>
      <c r="F1" s="304"/>
      <c r="G1" s="307" t="str">
        <f>Coordonnées!G1</f>
        <v>Administration communale de Les Bons Villers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4"/>
      <c r="W1" s="264"/>
      <c r="X1" s="237" t="str">
        <f>Coordonnées!$U$1</f>
        <v>Code INS</v>
      </c>
      <c r="Y1" s="275">
        <f>Coordonnées!$V$1</f>
        <v>52075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5"/>
      <c r="W2" s="265"/>
      <c r="X2" s="238" t="str">
        <f>Coordonnées!$U$2</f>
        <v>Exercice:</v>
      </c>
      <c r="Y2" s="276">
        <f>Coordonnées!$V$2</f>
        <v>2025</v>
      </c>
    </row>
    <row r="3" spans="1:25">
      <c r="A3" s="194" t="str">
        <f>Coordonnées!A3</f>
        <v>Modèle officiel généré par l'application eComptes © SPW Intérieur et Action Sociale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P3" s="263"/>
      <c r="Q3" s="263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5" ht="16.149999999999999" customHeight="1">
      <c r="A6" s="29" t="s">
        <v>293</v>
      </c>
      <c r="B6" s="191"/>
      <c r="C6" s="191"/>
      <c r="D6" s="191"/>
      <c r="E6" s="191"/>
      <c r="F6" s="51"/>
      <c r="G6" s="65"/>
      <c r="H6" s="65"/>
      <c r="I6" s="3"/>
      <c r="J6" s="3"/>
      <c r="K6" s="3"/>
      <c r="L6" s="3"/>
      <c r="M6" s="188"/>
      <c r="N6" s="188"/>
      <c r="O6" s="188"/>
      <c r="P6" s="188"/>
      <c r="Q6" s="3"/>
      <c r="R6" s="3"/>
      <c r="S6" s="3"/>
    </row>
    <row r="7" spans="1:25" ht="16.899999999999999" customHeight="1">
      <c r="A7" s="30"/>
      <c r="B7" s="191"/>
      <c r="C7" s="191"/>
      <c r="D7" s="191"/>
      <c r="E7" s="191"/>
      <c r="F7" s="51"/>
      <c r="G7" s="51"/>
      <c r="H7" s="51"/>
      <c r="I7" s="188"/>
      <c r="J7" s="188"/>
      <c r="K7" s="188"/>
      <c r="L7" s="188"/>
      <c r="M7" s="188"/>
      <c r="N7" s="188"/>
      <c r="O7" s="188"/>
      <c r="P7" s="188"/>
      <c r="Q7" s="188"/>
      <c r="R7" s="3"/>
      <c r="S7" s="3"/>
    </row>
    <row r="8" spans="1:25" ht="16.899999999999999" customHeight="1">
      <c r="A8" s="192" t="s">
        <v>304</v>
      </c>
      <c r="B8" s="30"/>
      <c r="C8" s="193"/>
      <c r="D8" s="193"/>
      <c r="E8" s="193"/>
      <c r="F8" s="192" t="s">
        <v>305</v>
      </c>
      <c r="G8" s="193"/>
      <c r="H8" s="193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90"/>
    </row>
    <row r="9" spans="1:25" ht="49.9" customHeight="1">
      <c r="A9" s="589" t="s">
        <v>306</v>
      </c>
      <c r="B9" s="589"/>
      <c r="C9" s="589"/>
      <c r="D9" s="589"/>
      <c r="E9" s="589"/>
      <c r="F9" s="590" t="s">
        <v>307</v>
      </c>
      <c r="G9" s="590"/>
      <c r="H9" s="590"/>
      <c r="I9" s="590"/>
      <c r="J9" s="590"/>
      <c r="K9" s="590"/>
      <c r="L9" s="590"/>
      <c r="M9" s="590"/>
      <c r="N9" s="590"/>
      <c r="O9" s="590"/>
      <c r="P9" s="590"/>
      <c r="Q9" s="590"/>
      <c r="R9" s="590"/>
      <c r="S9" s="590"/>
      <c r="T9" s="590"/>
      <c r="U9" s="590"/>
      <c r="V9" s="590"/>
      <c r="W9" s="590"/>
    </row>
    <row r="10" spans="1:25" ht="49.9" customHeight="1">
      <c r="A10" s="589" t="s">
        <v>29</v>
      </c>
      <c r="B10" s="589"/>
      <c r="C10" s="589"/>
      <c r="D10" s="589"/>
      <c r="E10" s="589"/>
      <c r="F10" s="588" t="s">
        <v>308</v>
      </c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  <c r="W10" s="588"/>
    </row>
    <row r="11" spans="1:25" ht="49.9" customHeight="1">
      <c r="A11" s="589" t="s">
        <v>309</v>
      </c>
      <c r="B11" s="589"/>
      <c r="C11" s="589"/>
      <c r="D11" s="589"/>
      <c r="E11" s="589"/>
      <c r="F11" s="588" t="s">
        <v>310</v>
      </c>
      <c r="G11" s="588"/>
      <c r="H11" s="588"/>
      <c r="I11" s="588"/>
      <c r="J11" s="588"/>
      <c r="K11" s="588"/>
      <c r="L11" s="588"/>
      <c r="M11" s="588"/>
      <c r="N11" s="588"/>
      <c r="O11" s="588"/>
      <c r="P11" s="588"/>
      <c r="Q11" s="588"/>
      <c r="R11" s="588"/>
      <c r="S11" s="588"/>
      <c r="T11" s="588"/>
      <c r="U11" s="588"/>
      <c r="V11" s="588"/>
      <c r="W11" s="588"/>
    </row>
    <row r="12" spans="1:25" ht="49.9" customHeight="1">
      <c r="A12" s="589" t="s">
        <v>311</v>
      </c>
      <c r="B12" s="589"/>
      <c r="C12" s="589"/>
      <c r="D12" s="589"/>
      <c r="E12" s="589"/>
      <c r="F12" s="588" t="s">
        <v>331</v>
      </c>
      <c r="G12" s="588"/>
      <c r="H12" s="588"/>
      <c r="I12" s="588"/>
      <c r="J12" s="588"/>
      <c r="K12" s="588"/>
      <c r="L12" s="588"/>
      <c r="M12" s="588"/>
      <c r="N12" s="588"/>
      <c r="O12" s="588"/>
      <c r="P12" s="588"/>
      <c r="Q12" s="588"/>
      <c r="R12" s="588"/>
      <c r="S12" s="588"/>
      <c r="T12" s="588"/>
      <c r="U12" s="588"/>
      <c r="V12" s="588"/>
      <c r="W12" s="588"/>
    </row>
    <row r="13" spans="1:25" ht="49.9" customHeight="1">
      <c r="A13" s="589" t="s">
        <v>312</v>
      </c>
      <c r="B13" s="589"/>
      <c r="C13" s="589"/>
      <c r="D13" s="589"/>
      <c r="E13" s="589"/>
      <c r="F13" s="588" t="s">
        <v>313</v>
      </c>
      <c r="G13" s="588"/>
      <c r="H13" s="588"/>
      <c r="I13" s="588"/>
      <c r="J13" s="588"/>
      <c r="K13" s="588"/>
      <c r="L13" s="588"/>
      <c r="M13" s="588"/>
      <c r="N13" s="588"/>
      <c r="O13" s="588"/>
      <c r="P13" s="588"/>
      <c r="Q13" s="588"/>
      <c r="R13" s="588"/>
      <c r="S13" s="588"/>
      <c r="T13" s="588"/>
      <c r="U13" s="588"/>
      <c r="V13" s="588"/>
      <c r="W13" s="588"/>
    </row>
    <row r="14" spans="1:25" ht="49.9" customHeight="1">
      <c r="A14" s="589" t="s">
        <v>314</v>
      </c>
      <c r="B14" s="589"/>
      <c r="C14" s="589"/>
      <c r="D14" s="589"/>
      <c r="E14" s="589"/>
      <c r="F14" s="588" t="s">
        <v>332</v>
      </c>
      <c r="G14" s="588"/>
      <c r="H14" s="588"/>
      <c r="I14" s="588"/>
      <c r="J14" s="588"/>
      <c r="K14" s="588"/>
      <c r="L14" s="588"/>
      <c r="M14" s="588"/>
      <c r="N14" s="588"/>
      <c r="O14" s="588"/>
      <c r="P14" s="588"/>
      <c r="Q14" s="588"/>
      <c r="R14" s="588"/>
      <c r="S14" s="588"/>
      <c r="T14" s="588"/>
      <c r="U14" s="588"/>
      <c r="V14" s="588"/>
      <c r="W14" s="588"/>
    </row>
    <row r="15" spans="1:25" ht="52.15" customHeight="1">
      <c r="A15" s="589" t="s">
        <v>315</v>
      </c>
      <c r="B15" s="589"/>
      <c r="C15" s="589"/>
      <c r="D15" s="589"/>
      <c r="E15" s="589"/>
      <c r="F15" s="588" t="s">
        <v>316</v>
      </c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  <c r="V15" s="588"/>
      <c r="W15" s="588"/>
    </row>
    <row r="16" spans="1:25" ht="49.9" customHeight="1">
      <c r="A16" s="588" t="s">
        <v>317</v>
      </c>
      <c r="B16" s="588"/>
      <c r="C16" s="588"/>
      <c r="D16" s="588"/>
      <c r="E16" s="588"/>
      <c r="F16" s="588" t="s">
        <v>318</v>
      </c>
      <c r="G16" s="588"/>
      <c r="H16" s="588"/>
      <c r="I16" s="588"/>
      <c r="J16" s="588"/>
      <c r="K16" s="588"/>
      <c r="L16" s="588"/>
      <c r="M16" s="588"/>
      <c r="N16" s="588"/>
      <c r="O16" s="588"/>
      <c r="P16" s="588"/>
      <c r="Q16" s="588"/>
      <c r="R16" s="588"/>
      <c r="S16" s="588"/>
      <c r="T16" s="588"/>
      <c r="U16" s="588"/>
      <c r="V16" s="588"/>
      <c r="W16" s="588"/>
    </row>
    <row r="17" spans="1:23" ht="49.9" customHeight="1">
      <c r="A17" s="589" t="s">
        <v>319</v>
      </c>
      <c r="B17" s="589"/>
      <c r="C17" s="589"/>
      <c r="D17" s="589"/>
      <c r="E17" s="589"/>
      <c r="F17" s="588" t="s">
        <v>333</v>
      </c>
      <c r="G17" s="588"/>
      <c r="H17" s="588"/>
      <c r="I17" s="588"/>
      <c r="J17" s="588"/>
      <c r="K17" s="588"/>
      <c r="L17" s="588"/>
      <c r="M17" s="588"/>
      <c r="N17" s="588"/>
      <c r="O17" s="588"/>
      <c r="P17" s="588"/>
      <c r="Q17" s="588"/>
      <c r="R17" s="588"/>
      <c r="S17" s="588"/>
      <c r="T17" s="588"/>
      <c r="U17" s="588"/>
      <c r="V17" s="588"/>
      <c r="W17" s="588"/>
    </row>
    <row r="18" spans="1:23" ht="49.9" customHeight="1">
      <c r="A18" s="589" t="s">
        <v>320</v>
      </c>
      <c r="B18" s="589"/>
      <c r="C18" s="589"/>
      <c r="D18" s="589"/>
      <c r="E18" s="589"/>
      <c r="F18" s="588" t="s">
        <v>321</v>
      </c>
      <c r="G18" s="588"/>
      <c r="H18" s="588"/>
      <c r="I18" s="588"/>
      <c r="J18" s="588"/>
      <c r="K18" s="588"/>
      <c r="L18" s="588"/>
      <c r="M18" s="588"/>
      <c r="N18" s="588"/>
      <c r="O18" s="588"/>
      <c r="P18" s="588"/>
      <c r="Q18" s="588"/>
      <c r="R18" s="588"/>
      <c r="S18" s="588"/>
      <c r="T18" s="588"/>
      <c r="U18" s="588"/>
      <c r="V18" s="588"/>
      <c r="W18" s="588"/>
    </row>
    <row r="19" spans="1:23" s="77" customFormat="1" ht="16.899999999999999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1"/>
    </row>
    <row r="20" spans="1:23" s="77" customFormat="1" ht="16.899999999999999" customHeight="1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</row>
    <row r="21" spans="1:23" ht="16.899999999999999" customHeight="1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9"/>
    </row>
    <row r="22" spans="1:23" ht="16.899999999999999" customHeight="1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9"/>
    </row>
    <row r="23" spans="1:23" ht="16.899999999999999" customHeight="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9"/>
    </row>
    <row r="24" spans="1:23" ht="16.899999999999999" customHeight="1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9"/>
    </row>
    <row r="25" spans="1:23" ht="16.899999999999999" customHeight="1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9"/>
    </row>
    <row r="26" spans="1:23" ht="16.899999999999999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9"/>
    </row>
    <row r="27" spans="1:23" ht="16.899999999999999" customHeight="1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170"/>
    </row>
    <row r="28" spans="1:23" ht="16.899999999999999" customHeight="1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9"/>
    </row>
    <row r="29" spans="1:23" ht="16.899999999999999" customHeight="1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9"/>
    </row>
    <row r="30" spans="1:23" s="77" customFormat="1" ht="16.899999999999999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1"/>
    </row>
    <row r="31" spans="1:23" ht="16.899999999999999" customHeight="1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9"/>
    </row>
    <row r="32" spans="1:23" ht="16.899999999999999" customHeight="1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170"/>
    </row>
    <row r="33" spans="1:19" ht="16.899999999999999" customHeight="1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170"/>
    </row>
    <row r="34" spans="1:19" s="77" customFormat="1" ht="16.899999999999999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1"/>
    </row>
    <row r="35" spans="1:19" ht="16.899999999999999" customHeight="1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9"/>
    </row>
    <row r="36" spans="1:19" ht="16.899999999999999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170"/>
    </row>
    <row r="37" spans="1:19" s="77" customFormat="1" ht="16.899999999999999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1"/>
    </row>
    <row r="38" spans="1:19" ht="16.899999999999999" customHeight="1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9"/>
    </row>
    <row r="39" spans="1:19" ht="16.899999999999999" customHeight="1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9"/>
    </row>
    <row r="40" spans="1:19" ht="16.899999999999999" customHeight="1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9"/>
    </row>
    <row r="41" spans="1:19" ht="16.899999999999999" customHeight="1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9"/>
    </row>
    <row r="42" spans="1:19" ht="16.899999999999999" customHeight="1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9"/>
    </row>
    <row r="43" spans="1:19" ht="16.899999999999999" customHeight="1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9"/>
    </row>
    <row r="44" spans="1:19" ht="16.899999999999999" customHeight="1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170"/>
    </row>
    <row r="45" spans="1:19" ht="16.899999999999999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9"/>
    </row>
    <row r="46" spans="1:19" ht="16.899999999999999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9"/>
    </row>
    <row r="47" spans="1:19" ht="16.899999999999999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</row>
    <row r="48" spans="1:19" ht="16.899999999999999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9"/>
    </row>
    <row r="49" spans="1:19" ht="16.899999999999999" customHeight="1">
      <c r="A49" s="10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04"/>
    </row>
    <row r="50" spans="1:19" ht="16.899999999999999" customHeight="1">
      <c r="A50" s="10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04"/>
    </row>
    <row r="51" spans="1:19" ht="16.899999999999999" customHeight="1">
      <c r="A51" s="104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04"/>
    </row>
    <row r="52" spans="1:19" ht="16.899999999999999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Sandra Bouquiaux</cp:lastModifiedBy>
  <cp:lastPrinted>2024-12-03T14:33:46Z</cp:lastPrinted>
  <dcterms:created xsi:type="dcterms:W3CDTF">2006-02-10T09:03:57Z</dcterms:created>
  <dcterms:modified xsi:type="dcterms:W3CDTF">2026-08-31T11:59:22Z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